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M:\Presupuesto\Muni_2018\Presupuesto\Trabajos Varios\Indice de Transparencia\2018\"/>
    </mc:Choice>
  </mc:AlternateContent>
  <bookViews>
    <workbookView xWindow="0" yWindow="0" windowWidth="24000" windowHeight="8910"/>
  </bookViews>
  <sheets>
    <sheet name="Gastos fijos mensuales" sheetId="2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6" i="2" l="1"/>
  <c r="G26" i="2"/>
  <c r="F26" i="2"/>
  <c r="E26" i="2"/>
  <c r="D26" i="2"/>
  <c r="F12" i="2"/>
  <c r="H12" i="2"/>
  <c r="G12" i="2"/>
  <c r="E12" i="2"/>
  <c r="D12" i="2"/>
  <c r="H11" i="2"/>
  <c r="E10" i="2"/>
  <c r="D10" i="2"/>
  <c r="F10" i="2"/>
  <c r="G10" i="2"/>
  <c r="H10" i="2"/>
  <c r="H9" i="2"/>
  <c r="G9" i="2"/>
  <c r="F9" i="2"/>
  <c r="E9" i="2"/>
  <c r="D9" i="2"/>
</calcChain>
</file>

<file path=xl/sharedStrings.xml><?xml version="1.0" encoding="utf-8"?>
<sst xmlns="http://schemas.openxmlformats.org/spreadsheetml/2006/main" count="30" uniqueCount="30">
  <si>
    <t>Enero</t>
  </si>
  <si>
    <t>Febrero</t>
  </si>
  <si>
    <t>Marzo</t>
  </si>
  <si>
    <t>Abril</t>
  </si>
  <si>
    <t>Mayo</t>
  </si>
  <si>
    <t>MUNICIPALIDAD DE HEREDIA</t>
  </si>
  <si>
    <t>GASTOS FIJOS MENSUALES</t>
  </si>
  <si>
    <t>CON CORTE A AL 31 DE MAYO 2018</t>
  </si>
  <si>
    <t>Servicio de agua y alcantarillado (Edificio administrativo municipal y centro cívico)</t>
  </si>
  <si>
    <t>Servicio</t>
  </si>
  <si>
    <t>Servicio de Electricidad (Edificio Administrativo y Centro Cívico)</t>
  </si>
  <si>
    <t>Servicio de Telecomunicaciones (Telefonía edificio administrativo)</t>
  </si>
  <si>
    <t>Servicio de Telecomunicaciones (Enlaces Punto a punto)</t>
  </si>
  <si>
    <t>Servicio de Telecomunicaciones (Chips hand held Control Fiscal y Urbano)</t>
  </si>
  <si>
    <t>Servicio de agua y alcantarillado (Plantel Municipal)</t>
  </si>
  <si>
    <t>Servicio de Electricidad (Plantel Municipal)</t>
  </si>
  <si>
    <t>Servicio de Electricidad (Cementerios municipales)</t>
  </si>
  <si>
    <t>Servicio de agua y alcantarillado (Cementerios municipales)</t>
  </si>
  <si>
    <t>Servicio de Telecomunicaciones (Cementerio)</t>
  </si>
  <si>
    <t>Servicio de agua y alcantarillado (Parques y obras de ornato)</t>
  </si>
  <si>
    <t>Servicio de Electricidad (Parques y obras de ornato)</t>
  </si>
  <si>
    <t>Servicio de agua y alcantarillado (Mercado Municipal y Campo Ferial)</t>
  </si>
  <si>
    <t>Servicio de electricidad (Mercado Municipal y Campo Ferial)</t>
  </si>
  <si>
    <t>Servicio de agua y alcantarillado (Complejos Turísticos)</t>
  </si>
  <si>
    <t>Servicio de electricidad (Complejos Turisticos)</t>
  </si>
  <si>
    <t>Servicio de Telecomunicaciones (Complejos Turisticos)</t>
  </si>
  <si>
    <t>Servicio de Telecomunicaciones (Enlace cámaras de vigilancia municipales)</t>
  </si>
  <si>
    <t>Mantenimiento y reparación de equipo de comunicación ( Pago de mantenimiento del CCTV)</t>
  </si>
  <si>
    <t>Gastos Fijos Mensuales*</t>
  </si>
  <si>
    <t>*Entiendase gastos fijos como los servicios básicos municipales,no se incorpora el pago de servicios mensuales subcontratados del programa de servicios.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</si>
</sst>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_-;\-* #,##0_-;_-* &quot;-&quot;_-;_-@_-"/>
    <numFmt numFmtId="166" formatCode="_-* #,##0.00_-;\-* #,##0.00_-;_-* &quot;-&quot;_-;_-@_-"/>
    <numFmt numFmtId="167" formatCode="&quot;₡&quot;#,##0.00"/>
    <numFmt numFmtId="168" formatCode="&quot;₡&quot;#,##0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rgb="FF404040"/>
      <name val="&amp;quot"/>
    </font>
    <font>
      <sz val="9"/>
      <color rgb="FF404040"/>
      <name val="&amp;quot"/>
    </font>
    <font>
      <b/>
      <sz val="10"/>
      <color rgb="FF404040"/>
      <name val="Segoe U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medium">
        <color rgb="FFF2F2F2"/>
      </left>
      <right/>
      <top style="medium">
        <color rgb="FFE0E0E0"/>
      </top>
      <bottom style="medium">
        <color rgb="FFE0E0E0"/>
      </bottom>
      <diagonal/>
    </border>
    <border>
      <left/>
      <right style="medium">
        <color rgb="FFE0E0E0"/>
      </right>
      <top style="medium">
        <color rgb="FFE0E0E0"/>
      </top>
      <bottom style="medium">
        <color rgb="FFE0E0E0"/>
      </bottom>
      <diagonal/>
    </border>
    <border>
      <left/>
      <right/>
      <top style="medium">
        <color rgb="FFE0E0E0"/>
      </top>
      <bottom style="medium">
        <color rgb="FFE0E0E0"/>
      </bottom>
      <diagonal/>
    </border>
    <border>
      <left style="medium">
        <color rgb="FFF2F2F2"/>
      </left>
      <right/>
      <top style="medium">
        <color rgb="FFF2F2F2"/>
      </top>
      <bottom/>
      <diagonal/>
    </border>
    <border>
      <left style="medium">
        <color rgb="FFF2F2F2"/>
      </left>
      <right style="medium">
        <color rgb="FFE0E0E0"/>
      </right>
      <top style="medium">
        <color rgb="FFF2F2F2"/>
      </top>
      <bottom style="medium">
        <color rgb="FFE0E0E0"/>
      </bottom>
      <diagonal/>
    </border>
    <border>
      <left/>
      <right style="medium">
        <color rgb="FFE0E0E0"/>
      </right>
      <top style="medium">
        <color rgb="FFF2F2F2"/>
      </top>
      <bottom style="medium">
        <color rgb="FFE0E0E0"/>
      </bottom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medium">
        <color rgb="FFE0E0E0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/>
  </cellStyleXfs>
  <cellXfs count="18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166" fontId="0" fillId="2" borderId="0" xfId="1" applyNumberFormat="1" applyFont="1" applyFill="1" applyAlignment="1">
      <alignment horizontal="center"/>
    </xf>
    <xf numFmtId="167" fontId="2" fillId="2" borderId="0" xfId="2" applyNumberFormat="1" applyFont="1" applyFill="1" applyAlignment="1">
      <alignment horizontal="center" vertical="center"/>
    </xf>
    <xf numFmtId="167" fontId="2" fillId="2" borderId="0" xfId="2" applyNumberFormat="1" applyFont="1" applyFill="1" applyAlignment="1">
      <alignment vertical="center"/>
    </xf>
    <xf numFmtId="168" fontId="3" fillId="3" borderId="1" xfId="1" applyNumberFormat="1" applyFont="1" applyFill="1" applyBorder="1" applyAlignment="1">
      <alignment horizontal="center" vertical="center" wrapText="1"/>
    </xf>
    <xf numFmtId="168" fontId="3" fillId="3" borderId="2" xfId="1" applyNumberFormat="1" applyFont="1" applyFill="1" applyBorder="1" applyAlignment="1">
      <alignment horizontal="center" vertical="center" wrapText="1"/>
    </xf>
    <xf numFmtId="168" fontId="3" fillId="3" borderId="3" xfId="1" applyNumberFormat="1" applyFont="1" applyFill="1" applyBorder="1" applyAlignment="1">
      <alignment horizontal="center" vertical="center" wrapText="1"/>
    </xf>
    <xf numFmtId="168" fontId="4" fillId="2" borderId="5" xfId="1" applyNumberFormat="1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left" vertical="center" wrapText="1"/>
    </xf>
    <xf numFmtId="168" fontId="4" fillId="2" borderId="5" xfId="1" applyNumberFormat="1" applyFont="1" applyFill="1" applyBorder="1" applyAlignment="1">
      <alignment horizontal="left" vertical="center" wrapText="1"/>
    </xf>
    <xf numFmtId="0" fontId="0" fillId="2" borderId="8" xfId="0" applyFill="1" applyBorder="1" applyAlignment="1">
      <alignment horizontal="center" wrapText="1"/>
    </xf>
    <xf numFmtId="0" fontId="0" fillId="2" borderId="0" xfId="0" applyFill="1" applyAlignment="1">
      <alignment horizontal="center" wrapText="1"/>
    </xf>
  </cellXfs>
  <cellStyles count="3">
    <cellStyle name="Millares [0]" xfId="1" builtinId="6"/>
    <cellStyle name="Normal" xfId="0" builtinId="0"/>
    <cellStyle name="Normal 7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0</xdr:row>
      <xdr:rowOff>123825</xdr:rowOff>
    </xdr:from>
    <xdr:to>
      <xdr:col>2</xdr:col>
      <xdr:colOff>1714500</xdr:colOff>
      <xdr:row>4</xdr:row>
      <xdr:rowOff>304800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BDF9A32-9286-4AEB-9231-21B003CBA88A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19250" y="123825"/>
          <a:ext cx="1619250" cy="1133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29"/>
  <sheetViews>
    <sheetView tabSelected="1" workbookViewId="0">
      <selection activeCell="I28" sqref="I28"/>
    </sheetView>
  </sheetViews>
  <sheetFormatPr baseColWidth="10" defaultRowHeight="15"/>
  <cols>
    <col min="1" max="2" width="11.42578125" style="1"/>
    <col min="3" max="3" width="30" style="1" bestFit="1" customWidth="1"/>
    <col min="4" max="8" width="13.140625" style="1" bestFit="1" customWidth="1"/>
    <col min="9" max="16384" width="11.42578125" style="1"/>
  </cols>
  <sheetData>
    <row r="2" spans="2:8">
      <c r="D2" s="2"/>
      <c r="E2" s="3"/>
    </row>
    <row r="3" spans="2:8" ht="22.5" customHeight="1">
      <c r="C3" s="4" t="s">
        <v>5</v>
      </c>
      <c r="D3" s="4"/>
      <c r="E3" s="4"/>
      <c r="F3" s="4"/>
      <c r="G3" s="4"/>
      <c r="H3" s="4"/>
    </row>
    <row r="4" spans="2:8" ht="22.5" customHeight="1">
      <c r="C4" s="4" t="s">
        <v>6</v>
      </c>
      <c r="D4" s="4"/>
      <c r="E4" s="4"/>
      <c r="F4" s="4"/>
      <c r="G4" s="4"/>
      <c r="H4" s="4"/>
    </row>
    <row r="5" spans="2:8" ht="24.75" customHeight="1">
      <c r="C5" s="4" t="s">
        <v>7</v>
      </c>
      <c r="D5" s="4"/>
      <c r="E5" s="4"/>
      <c r="F5" s="4"/>
      <c r="G5" s="4"/>
      <c r="H5" s="4"/>
    </row>
    <row r="6" spans="2:8" ht="15.75" customHeight="1" thickBot="1">
      <c r="B6" s="5"/>
      <c r="C6" s="5"/>
      <c r="D6" s="5"/>
      <c r="E6" s="5"/>
      <c r="F6" s="5"/>
      <c r="G6" s="5"/>
      <c r="H6" s="5"/>
    </row>
    <row r="7" spans="2:8" ht="39.75" customHeight="1" thickBot="1">
      <c r="C7" s="6" t="s">
        <v>28</v>
      </c>
      <c r="D7" s="8"/>
      <c r="E7" s="8"/>
      <c r="F7" s="8"/>
      <c r="G7" s="8"/>
      <c r="H7" s="7"/>
    </row>
    <row r="8" spans="2:8" ht="25.5" customHeight="1" thickBot="1">
      <c r="C8" s="11" t="s">
        <v>9</v>
      </c>
      <c r="D8" s="12" t="s">
        <v>0</v>
      </c>
      <c r="E8" s="10" t="s">
        <v>1</v>
      </c>
      <c r="F8" s="11" t="s">
        <v>2</v>
      </c>
      <c r="G8" s="12" t="s">
        <v>3</v>
      </c>
      <c r="H8" s="10" t="s">
        <v>4</v>
      </c>
    </row>
    <row r="9" spans="2:8" ht="42" customHeight="1" thickBot="1">
      <c r="C9" s="13" t="s">
        <v>8</v>
      </c>
      <c r="D9" s="9">
        <f>1047724+198060</f>
        <v>1245784</v>
      </c>
      <c r="E9" s="9">
        <f>1762643+144504.402</f>
        <v>1907147.402</v>
      </c>
      <c r="F9" s="9">
        <f>1869719+14366+320575</f>
        <v>2204660</v>
      </c>
      <c r="G9" s="9">
        <f>1647366+209392+10189</f>
        <v>1866947</v>
      </c>
      <c r="H9" s="9">
        <f>1354476+141479+4327</f>
        <v>1500282</v>
      </c>
    </row>
    <row r="10" spans="2:8" ht="40.5" customHeight="1" thickBot="1">
      <c r="C10" s="13" t="s">
        <v>10</v>
      </c>
      <c r="D10" s="9">
        <f>81324+2160623+12968+69429+157321</f>
        <v>2481665</v>
      </c>
      <c r="E10" s="9">
        <f>186970+2330416+84420</f>
        <v>2601806</v>
      </c>
      <c r="F10" s="9">
        <f>13176+2297571+184389+89105+7626</f>
        <v>2591867</v>
      </c>
      <c r="G10" s="9">
        <f>2458061+193936+29191+170754+3870</f>
        <v>2855812</v>
      </c>
      <c r="H10" s="9">
        <f>2850256+202542</f>
        <v>3052798</v>
      </c>
    </row>
    <row r="11" spans="2:8" ht="33.75" customHeight="1" thickBot="1">
      <c r="C11" s="14" t="s">
        <v>11</v>
      </c>
      <c r="D11" s="9">
        <v>704470</v>
      </c>
      <c r="E11" s="9">
        <v>1953070</v>
      </c>
      <c r="F11" s="9">
        <v>1100890</v>
      </c>
      <c r="G11" s="9">
        <v>2241620</v>
      </c>
      <c r="H11" s="9">
        <f>1267505+1299115+39245</f>
        <v>2605865</v>
      </c>
    </row>
    <row r="12" spans="2:8" ht="38.25" customHeight="1" thickBot="1">
      <c r="C12" s="14" t="s">
        <v>12</v>
      </c>
      <c r="D12" s="9">
        <f>331026+1145420+21260</f>
        <v>1497706</v>
      </c>
      <c r="E12" s="9">
        <f>21260+1147000+331483+29000</f>
        <v>1528743</v>
      </c>
      <c r="F12" s="9">
        <f>21260+339396+1476782</f>
        <v>1837438</v>
      </c>
      <c r="G12" s="9">
        <f>21260+329061+1138620</f>
        <v>1488941</v>
      </c>
      <c r="H12" s="9">
        <f>21260+336723+1466418</f>
        <v>1824401</v>
      </c>
    </row>
    <row r="13" spans="2:8" ht="33.75" customHeight="1" thickBot="1">
      <c r="C13" s="14" t="s">
        <v>13</v>
      </c>
      <c r="D13" s="9">
        <v>118475</v>
      </c>
      <c r="E13" s="9">
        <v>117955</v>
      </c>
      <c r="F13" s="9">
        <v>117720</v>
      </c>
      <c r="G13" s="9">
        <v>120150</v>
      </c>
      <c r="H13" s="9">
        <v>123285</v>
      </c>
    </row>
    <row r="14" spans="2:8" ht="33.75" customHeight="1" thickBot="1">
      <c r="C14" s="13" t="s">
        <v>14</v>
      </c>
      <c r="D14" s="9">
        <v>16693</v>
      </c>
      <c r="E14" s="9">
        <v>17504</v>
      </c>
      <c r="F14" s="9">
        <v>43485</v>
      </c>
      <c r="G14" s="9">
        <v>55602</v>
      </c>
      <c r="H14" s="9">
        <v>33460</v>
      </c>
    </row>
    <row r="15" spans="2:8" ht="33.75" customHeight="1" thickBot="1">
      <c r="C15" s="13" t="s">
        <v>15</v>
      </c>
      <c r="D15" s="9">
        <v>326599</v>
      </c>
      <c r="E15" s="9">
        <v>368652</v>
      </c>
      <c r="F15" s="9">
        <v>288820</v>
      </c>
      <c r="G15" s="9">
        <v>311877</v>
      </c>
      <c r="H15" s="9">
        <v>258130</v>
      </c>
    </row>
    <row r="16" spans="2:8" ht="33.75" customHeight="1" thickBot="1">
      <c r="C16" s="13" t="s">
        <v>17</v>
      </c>
      <c r="D16" s="9">
        <v>360681</v>
      </c>
      <c r="E16" s="9">
        <v>261975</v>
      </c>
      <c r="F16" s="9">
        <v>384047</v>
      </c>
      <c r="G16" s="9">
        <v>755950</v>
      </c>
      <c r="H16" s="9">
        <v>376537</v>
      </c>
    </row>
    <row r="17" spans="3:8" ht="33.75" customHeight="1" thickBot="1">
      <c r="C17" s="13" t="s">
        <v>16</v>
      </c>
      <c r="D17" s="9">
        <v>374289</v>
      </c>
      <c r="E17" s="9">
        <v>382330</v>
      </c>
      <c r="F17" s="9">
        <v>350418</v>
      </c>
      <c r="G17" s="9">
        <v>363761</v>
      </c>
      <c r="H17" s="9">
        <v>250072</v>
      </c>
    </row>
    <row r="18" spans="3:8" ht="33.75" customHeight="1" thickBot="1">
      <c r="C18" s="14" t="s">
        <v>18</v>
      </c>
      <c r="D18" s="9">
        <v>3660</v>
      </c>
      <c r="E18" s="9">
        <v>3660</v>
      </c>
      <c r="F18" s="9">
        <v>0</v>
      </c>
      <c r="G18" s="9">
        <v>7320</v>
      </c>
      <c r="H18" s="9">
        <v>3660</v>
      </c>
    </row>
    <row r="19" spans="3:8" ht="33" customHeight="1" thickBot="1">
      <c r="C19" s="13" t="s">
        <v>19</v>
      </c>
      <c r="D19" s="9">
        <v>1759247</v>
      </c>
      <c r="E19" s="9">
        <v>8631689</v>
      </c>
      <c r="F19" s="9">
        <v>3129939</v>
      </c>
      <c r="G19" s="9">
        <v>2276048</v>
      </c>
      <c r="H19" s="9">
        <v>3486657</v>
      </c>
    </row>
    <row r="20" spans="3:8" ht="33" customHeight="1" thickBot="1">
      <c r="C20" s="13" t="s">
        <v>20</v>
      </c>
      <c r="D20" s="9">
        <v>481796</v>
      </c>
      <c r="E20" s="9">
        <v>342700</v>
      </c>
      <c r="F20" s="9">
        <v>344358</v>
      </c>
      <c r="G20" s="9">
        <v>361782</v>
      </c>
      <c r="H20" s="9">
        <v>360981</v>
      </c>
    </row>
    <row r="21" spans="3:8" ht="36" customHeight="1" thickBot="1">
      <c r="C21" s="13" t="s">
        <v>21</v>
      </c>
      <c r="D21" s="9">
        <v>871482</v>
      </c>
      <c r="E21" s="9">
        <v>483417</v>
      </c>
      <c r="F21" s="9">
        <v>1079335</v>
      </c>
      <c r="G21" s="9">
        <v>1318109</v>
      </c>
      <c r="H21" s="9">
        <v>907101</v>
      </c>
    </row>
    <row r="22" spans="3:8" ht="29.25" customHeight="1" thickBot="1">
      <c r="C22" s="13" t="s">
        <v>22</v>
      </c>
      <c r="D22" s="9">
        <v>979874</v>
      </c>
      <c r="E22" s="9">
        <v>678058</v>
      </c>
      <c r="F22" s="9">
        <v>971608</v>
      </c>
      <c r="G22" s="9">
        <v>1180726</v>
      </c>
      <c r="H22" s="9">
        <v>820948</v>
      </c>
    </row>
    <row r="23" spans="3:8" ht="29.25" customHeight="1" thickBot="1">
      <c r="C23" s="13" t="s">
        <v>23</v>
      </c>
      <c r="D23" s="9">
        <v>129349</v>
      </c>
      <c r="E23" s="9">
        <v>220354</v>
      </c>
      <c r="F23" s="9">
        <v>91649</v>
      </c>
      <c r="G23" s="9">
        <v>93126</v>
      </c>
      <c r="H23" s="9">
        <v>84680</v>
      </c>
    </row>
    <row r="24" spans="3:8" ht="29.25" customHeight="1" thickBot="1">
      <c r="C24" s="13" t="s">
        <v>24</v>
      </c>
      <c r="D24" s="9">
        <v>37206</v>
      </c>
      <c r="E24" s="9">
        <v>35864</v>
      </c>
      <c r="F24" s="9">
        <v>37492</v>
      </c>
      <c r="G24" s="9">
        <v>40652</v>
      </c>
      <c r="H24" s="9">
        <v>34561</v>
      </c>
    </row>
    <row r="25" spans="3:8" ht="29.25" customHeight="1" thickBot="1">
      <c r="C25" s="14" t="s">
        <v>25</v>
      </c>
      <c r="D25" s="9">
        <v>8630</v>
      </c>
      <c r="E25" s="9">
        <v>5920</v>
      </c>
      <c r="F25" s="9">
        <v>5675</v>
      </c>
      <c r="G25" s="9">
        <v>5240</v>
      </c>
      <c r="H25" s="9">
        <v>6700</v>
      </c>
    </row>
    <row r="26" spans="3:8" ht="51" customHeight="1" thickBot="1">
      <c r="C26" s="15" t="s">
        <v>26</v>
      </c>
      <c r="D26" s="9">
        <f>15470+13637519</f>
        <v>13652989</v>
      </c>
      <c r="E26" s="9">
        <f>15470+13654941</f>
        <v>13670411</v>
      </c>
      <c r="F26" s="9">
        <f>15470+13640386</f>
        <v>13655856</v>
      </c>
      <c r="G26" s="9">
        <f>15470+13562539</f>
        <v>13578009</v>
      </c>
      <c r="H26" s="9">
        <f>15470+13551733</f>
        <v>13567203</v>
      </c>
    </row>
    <row r="27" spans="3:8" ht="42.75" customHeight="1" thickBot="1">
      <c r="C27" s="15" t="s">
        <v>27</v>
      </c>
      <c r="D27" s="9">
        <v>6211800</v>
      </c>
      <c r="E27" s="9">
        <v>6211800</v>
      </c>
      <c r="F27" s="9">
        <v>6211800</v>
      </c>
      <c r="G27" s="9">
        <v>6211800</v>
      </c>
      <c r="H27" s="9">
        <v>6211800</v>
      </c>
    </row>
    <row r="28" spans="3:8" ht="25.5" customHeight="1">
      <c r="C28" s="16" t="s">
        <v>29</v>
      </c>
      <c r="D28" s="16"/>
      <c r="E28" s="16"/>
      <c r="F28" s="16"/>
      <c r="G28" s="16"/>
      <c r="H28" s="16"/>
    </row>
    <row r="29" spans="3:8">
      <c r="C29" s="17"/>
      <c r="D29" s="17"/>
      <c r="E29" s="17"/>
      <c r="F29" s="17"/>
      <c r="G29" s="17"/>
      <c r="H29" s="17"/>
    </row>
  </sheetData>
  <mergeCells count="5">
    <mergeCell ref="C28:H29"/>
    <mergeCell ref="C3:H3"/>
    <mergeCell ref="C4:H4"/>
    <mergeCell ref="C5:H5"/>
    <mergeCell ref="C7:H7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Gastos fijos mensuales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Marianella Guzman Diaz</dc:creator>
  <cp:lastModifiedBy>Marianella Guzman Diaz</cp:lastModifiedBy>
  <dcterms:created xsi:type="dcterms:W3CDTF">2018-06-15T18:33:11Z</dcterms:created>
  <dcterms:modified xsi:type="dcterms:W3CDTF">2018-06-15T19:15:43Z</dcterms:modified>
</cp:coreProperties>
</file>