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Relationship Id="rId4" Type="http://purl.oclc.org/ooxml/officeDocument/relationships/customProperties" Target="docProps/custom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 conformance="strict">
  <fileVersion appName="xl" lastEdited="7" lowestEdited="7" rupBuild="28025"/>
  <workbookPr dateCompatibility="0" defaultThemeVersion="166925"/>
  <mc:AlternateContent xmlns:mc="http://schemas.openxmlformats.org/markup-compatibility/2006">
    <mc:Choice Requires="x15">
      <x15ac:absPath xmlns:x15ac="http://schemas.microsoft.com/office/spreadsheetml/2010/11/ac" url="\\srvdfs01\FS_Departamentos_MH\Presupuesto\Muni_2026\Trabajos varios\Indice de Transparencia\4.2.5 Presupuestos Extraordinarios\"/>
    </mc:Choice>
  </mc:AlternateContent>
  <xr:revisionPtr revIDLastSave="0" documentId="13_ncr:9_{5D9EB194-4993-479D-8E23-C781039237E6}" xr6:coauthVersionLast="47" xr6:coauthVersionMax="47" xr10:uidLastSave="{00000000-0000-0000-0000-000000000000}"/>
  <bookViews>
    <workbookView xWindow="-28920" yWindow="-12390" windowWidth="29040" windowHeight="15720" xr2:uid="{2DF8C466-F532-469F-80D1-829FE3FAC2AA}"/>
  </bookViews>
  <sheets>
    <sheet name="INGRESOS " sheetId="8" r:id="rId1"/>
    <sheet name="EGRESOS" sheetId="9" r:id="rId2"/>
  </sheets>
  <externalReferences>
    <externalReference r:id="rId3"/>
  </externalReferences>
  <definedNames>
    <definedName name="_xlnm._FilterDatabase" localSheetId="1" hidden="1">EGRESOS!$A$6:$B$49</definedName>
    <definedName name="Anexo_8_Endeudamiento">#REF!</definedName>
    <definedName name="_xlnm.Print_Area" localSheetId="0">'INGRESOS '!$B$1:$E$134</definedName>
    <definedName name="LIQ">#REF!</definedName>
    <definedName name="_xlnm.Print_Titles" localSheetId="0">'INGRESOS '!$1:$6</definedName>
  </definedNames>
  <calcPr calcId="191029"/>
  <extLst>
    <ext xmlns:x14="http://schemas.microsoft.com/office/spreadsheetml/2009/9/main" uri="{79F54976-1DA5-4618-B147-4CDE4B953A38}">
      <x14:workbookPr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purl.oclc.org/ooxml/spreadsheetml/main">
  <c r="C8" i="9" l="1"/>
  <c r="C9" i="9"/>
  <c r="C30" i="9"/>
  <c r="D116" i="8"/>
  <c r="C23" i="9" l="1"/>
  <c r="C41" i="9"/>
  <c r="C37" i="9"/>
  <c r="C43" i="9" l="1"/>
  <c r="C33" i="9" l="1"/>
  <c r="C54" i="9"/>
  <c r="C56" i="9" s="1"/>
  <c r="C49" i="9"/>
  <c r="C50" i="9" s="1"/>
  <c r="C46" i="9"/>
  <c r="C19" i="9"/>
  <c r="C14" i="9" l="1"/>
  <c r="C57" i="9" s="1"/>
  <c r="D126" i="8" l="1"/>
  <c r="D125" i="8"/>
  <c r="D123" i="8"/>
  <c r="D122" i="8"/>
  <c r="D121" i="8"/>
  <c r="D120" i="8"/>
  <c r="D119" i="8"/>
  <c r="D118" i="8"/>
  <c r="D113" i="8"/>
  <c r="D112" i="8"/>
  <c r="D109" i="8"/>
  <c r="D108" i="8" s="1"/>
  <c r="D105" i="8"/>
  <c r="D102" i="8"/>
  <c r="D99" i="8"/>
  <c r="D94" i="8"/>
  <c r="D93" i="8" s="1"/>
  <c r="D92" i="8" s="1"/>
  <c r="D90" i="8"/>
  <c r="D89" i="8"/>
  <c r="D88" i="8" s="1"/>
  <c r="D85" i="8"/>
  <c r="D84" i="8"/>
  <c r="D82" i="8" s="1"/>
  <c r="D75" i="8"/>
  <c r="D71" i="8"/>
  <c r="D66" i="8"/>
  <c r="D65" i="8" s="1"/>
  <c r="D63" i="8"/>
  <c r="D62" i="8"/>
  <c r="D60" i="8"/>
  <c r="D59" i="8" s="1"/>
  <c r="D58" i="8" s="1"/>
  <c r="D54" i="8"/>
  <c r="D50" i="8"/>
  <c r="D48" i="8"/>
  <c r="D46" i="8"/>
  <c r="D45" i="8" s="1"/>
  <c r="D44" i="8" s="1"/>
  <c r="D38" i="8"/>
  <c r="D32" i="8"/>
  <c r="D30" i="8"/>
  <c r="D28" i="8" s="1"/>
  <c r="D25" i="8" s="1"/>
  <c r="D26" i="8"/>
  <c r="D15" i="8"/>
  <c r="D12" i="8"/>
  <c r="D98" i="8" l="1"/>
  <c r="D97" i="8" s="1"/>
  <c r="D42" i="8"/>
  <c r="D11" i="8"/>
  <c r="D81" i="8"/>
  <c r="D17" i="8"/>
  <c r="D37" i="8"/>
  <c r="D87" i="8" l="1"/>
  <c r="D80" i="8"/>
  <c r="D9" i="8"/>
  <c r="D8" i="8" l="1"/>
  <c r="D124" i="8"/>
  <c r="D117" i="8" s="1"/>
  <c r="D115" i="8" l="1"/>
  <c r="D111" i="8" l="1"/>
  <c r="D7" i="8" l="1"/>
  <c r="D134" i="8"/>
  <c r="E111" i="8" s="1"/>
  <c r="E52" i="8" l="1"/>
  <c r="E96" i="8"/>
  <c r="E21" i="8"/>
  <c r="E48" i="8"/>
  <c r="E85" i="8"/>
  <c r="E81" i="8"/>
  <c r="E51" i="8"/>
  <c r="E125" i="8"/>
  <c r="E77" i="8"/>
  <c r="E126" i="8"/>
  <c r="E112" i="8"/>
  <c r="E37" i="8"/>
  <c r="E30" i="8"/>
  <c r="E31" i="8"/>
  <c r="E87" i="8"/>
  <c r="E29" i="8"/>
  <c r="E8" i="8"/>
  <c r="E7" i="8" s="1"/>
  <c r="E23" i="8"/>
  <c r="E76" i="8"/>
  <c r="E55" i="8"/>
  <c r="E122" i="8"/>
  <c r="E67" i="8"/>
  <c r="E93" i="8"/>
  <c r="E15" i="8"/>
  <c r="E41" i="8"/>
  <c r="E72" i="8"/>
  <c r="E119" i="8"/>
  <c r="E108" i="8"/>
  <c r="E110" i="8"/>
  <c r="E57" i="8"/>
  <c r="E38" i="8"/>
  <c r="E113" i="8"/>
  <c r="E10" i="8"/>
  <c r="E24" i="8"/>
  <c r="E103" i="8"/>
  <c r="E20" i="8"/>
  <c r="E98" i="8"/>
  <c r="E123" i="8"/>
  <c r="E100" i="8"/>
  <c r="E62" i="8"/>
  <c r="E9" i="8"/>
  <c r="E22" i="8"/>
  <c r="E32" i="8"/>
  <c r="E101" i="8"/>
  <c r="E90" i="8"/>
  <c r="E11" i="8"/>
  <c r="E70" i="8"/>
  <c r="E56" i="8"/>
  <c r="E73" i="8"/>
  <c r="E26" i="8"/>
  <c r="E104" i="8"/>
  <c r="E79" i="8"/>
  <c r="E47" i="8"/>
  <c r="E120" i="8"/>
  <c r="E65" i="8"/>
  <c r="E54" i="8"/>
  <c r="E89" i="8"/>
  <c r="E114" i="8"/>
  <c r="E95" i="8"/>
  <c r="E78" i="8"/>
  <c r="E39" i="8"/>
  <c r="E60" i="8"/>
  <c r="E91" i="8"/>
  <c r="E63" i="8"/>
  <c r="E18" i="8"/>
  <c r="E99" i="8"/>
  <c r="E88" i="8"/>
  <c r="E80" i="8"/>
  <c r="E28" i="8"/>
  <c r="E50" i="8"/>
  <c r="E75" i="8"/>
  <c r="E68" i="8"/>
  <c r="E45" i="8"/>
  <c r="E61" i="8"/>
  <c r="E102" i="8"/>
  <c r="E33" i="8"/>
  <c r="E14" i="8"/>
  <c r="E53" i="8"/>
  <c r="E124" i="8"/>
  <c r="E117" i="8"/>
  <c r="E17" i="8"/>
  <c r="E36" i="8"/>
  <c r="E64" i="8"/>
  <c r="E83" i="8"/>
  <c r="E109" i="8"/>
  <c r="E12" i="8"/>
  <c r="E121" i="8"/>
  <c r="E74" i="8"/>
  <c r="E58" i="8"/>
  <c r="E35" i="8"/>
  <c r="E105" i="8"/>
  <c r="E106" i="8"/>
  <c r="E42" i="8"/>
  <c r="E94" i="8"/>
  <c r="E25" i="8"/>
  <c r="E34" i="8"/>
  <c r="E16" i="8"/>
  <c r="E43" i="8"/>
  <c r="E59" i="8"/>
  <c r="E49" i="8"/>
  <c r="E97" i="8"/>
  <c r="E82" i="8"/>
  <c r="E107" i="8"/>
  <c r="E84" i="8"/>
  <c r="E40" i="8"/>
  <c r="E71" i="8"/>
  <c r="E118" i="8"/>
  <c r="E46" i="8"/>
  <c r="E86" i="8"/>
  <c r="E66" i="8"/>
  <c r="E27" i="8"/>
  <c r="E44" i="8"/>
  <c r="E13" i="8"/>
  <c r="E19" i="8"/>
  <c r="E92" i="8"/>
  <c r="E69" i="8"/>
  <c r="E116" i="8"/>
  <c r="E115" i="8"/>
  <c r="E131" i="8"/>
  <c r="E130" i="8"/>
  <c r="E129" i="8"/>
  <c r="E128" i="8"/>
  <c r="E132" i="8"/>
  <c r="E127" i="8"/>
  <c r="E134" i="8"/>
  <c r="E133" i="8"/>
</calcChain>
</file>

<file path=xl/sharedStrings.xml><?xml version="1.0" encoding="utf-8"?>
<sst xmlns="http://purl.oclc.org/ooxml/spreadsheetml/main" count="329" uniqueCount="312">
  <si>
    <t>CTA. PRESUPUESTO</t>
  </si>
  <si>
    <t>DETALLE DE CUENTA</t>
  </si>
  <si>
    <t>5.01.04</t>
  </si>
  <si>
    <t>MUNICIPALIDAD DE HEREDIA</t>
  </si>
  <si>
    <t>(en colones)</t>
  </si>
  <si>
    <t>CÓDIGO</t>
  </si>
  <si>
    <t>DETALLE</t>
  </si>
  <si>
    <t>MONTO</t>
  </si>
  <si>
    <t>TOTAL DE INGRESOS</t>
  </si>
  <si>
    <t>1.0.0.0.00.00.0.0.000</t>
  </si>
  <si>
    <t>INGRESOS CORRIENTES</t>
  </si>
  <si>
    <t>1.4.0.0.00.00.0.0.000</t>
  </si>
  <si>
    <t>TRANSFERENCIAS CORRIENTES</t>
  </si>
  <si>
    <t>3.0.0.0.00.00.0.0.000</t>
  </si>
  <si>
    <t>FINANCIAMIENTO</t>
  </si>
  <si>
    <t>3.3.0.0.00.00.0.0.000</t>
  </si>
  <si>
    <t>RECURSOS DE VIGENCIAS ANTERIORES</t>
  </si>
  <si>
    <t>3.3.1.0.00.00.0.0.000</t>
  </si>
  <si>
    <t>3.3.2.0.00.00.0.0.000</t>
  </si>
  <si>
    <t>Superávit Específico</t>
  </si>
  <si>
    <t>TOTAL EJECUTADO</t>
  </si>
  <si>
    <t>Superávit Libre</t>
  </si>
  <si>
    <t>Fondo de Parques y obras de ornato</t>
  </si>
  <si>
    <t>Fondo de Aseo de Vías</t>
  </si>
  <si>
    <t>1.4.1.0.00.00.0.0.000</t>
  </si>
  <si>
    <t>TRANSFERENCIAS CORRIENTES DEL SECTOR PUBLICO</t>
  </si>
  <si>
    <t xml:space="preserve">1.4.1.2.00.00.0.0.000   </t>
  </si>
  <si>
    <t>Transferencias corrientes de Órganos Desconcentrados</t>
  </si>
  <si>
    <t>1.4.1.2.02.00.0.0.000</t>
  </si>
  <si>
    <t xml:space="preserve">Transferencia del Consejo Nacional de Política Pública de la Persona Joven </t>
  </si>
  <si>
    <t>Maquinaria, equipo y mobiliario diverso</t>
  </si>
  <si>
    <t>2.04.02</t>
  </si>
  <si>
    <t>Transferencias corrientes al Gobierno Central</t>
  </si>
  <si>
    <t>Transferencias corrientes a Órganos Desconcentrados</t>
  </si>
  <si>
    <t>Transferencias corrientes a Gobiernos Locales</t>
  </si>
  <si>
    <t>Junta Administrativa del Registro Nacional</t>
  </si>
  <si>
    <t>Comité Cantonal de Deportes</t>
  </si>
  <si>
    <t>10% aporte CONAGEBIO</t>
  </si>
  <si>
    <t>DETALLE DE AUMENTO DE INGRESOS</t>
  </si>
  <si>
    <t>Porcentaje Relativo</t>
  </si>
  <si>
    <t>1.1.0.0.00.00.0.0.000</t>
  </si>
  <si>
    <t>INGRESOS TRIBUTARIOS</t>
  </si>
  <si>
    <t>1.1.2.0.00.00.0.0.000</t>
  </si>
  <si>
    <t>IMPUESTOS SOBRE LA PROPIEDAD</t>
  </si>
  <si>
    <t>1.1.2.1.00.00.0.0.000</t>
  </si>
  <si>
    <t>Impuesto sobre la propiedad de bienes inmuebles</t>
  </si>
  <si>
    <t>1.1.2.1.01.00.0.0.000</t>
  </si>
  <si>
    <t>Impuesto sobre la propiedad de bienes inmuebles, Ley No. 7729</t>
  </si>
  <si>
    <t>1.1.2.1.02.00.0.0.000</t>
  </si>
  <si>
    <t>Impuesto sobre la propiedad de bienes inmuebles, Ley No. 7509</t>
  </si>
  <si>
    <t>1.1.2.4.00.00.0.0.000</t>
  </si>
  <si>
    <t>Impuesto sobre los traspasos de Bienes Inmuebles</t>
  </si>
  <si>
    <t>1.1.2.4.01.00.0.0.000</t>
  </si>
  <si>
    <t>Timbres Municipales</t>
  </si>
  <si>
    <t>1.1.3.0.00.00.0.0.000</t>
  </si>
  <si>
    <t>IMPUESTOS SOBRE BIENES Y SERVICIOS</t>
  </si>
  <si>
    <t>1.1.3.1.00.00.0.0.000</t>
  </si>
  <si>
    <t>IMPUESTO GENERAL SOBRE VENTAS Y CONSUMO</t>
  </si>
  <si>
    <t>1.1.3.1.01.00.0.0.000</t>
  </si>
  <si>
    <t>IMPUESTO GENERAL SOBRE LAS VENTAS</t>
  </si>
  <si>
    <t>1.1.3.1.01.01.0.0.000</t>
  </si>
  <si>
    <t>Impuesto sobre las ventas de bienes y servicios internos</t>
  </si>
  <si>
    <t>1.1.3.1.01.02.0.0.000</t>
  </si>
  <si>
    <t>Impuesto sobre las ventas de bienes y servicios importados</t>
  </si>
  <si>
    <t>1.1.3.1.02.00.0.0.000</t>
  </si>
  <si>
    <t>IMPUESTO SELECTIVO DE CONSUMO</t>
  </si>
  <si>
    <t>1.1.3.1.02.01.0.0.000</t>
  </si>
  <si>
    <t>Impuesto selectivo de consumo de bienes internos</t>
  </si>
  <si>
    <t>1.1.3.1.02.02.0.0.000</t>
  </si>
  <si>
    <t>Impuesto selectivo de consumo de bienes importados</t>
  </si>
  <si>
    <t>1.1.3.2.00.00.0.0.000</t>
  </si>
  <si>
    <t>IMPUESTOS ESPECÍFICOS SOBRE LA PRODUCCIÓN Y CONSUMO DE BIENES Y SERVICIOS</t>
  </si>
  <si>
    <t>1.1.3.2.01.00.0.0.000</t>
  </si>
  <si>
    <t>IMPUESTOS ESPECÍFICOS SOBRE LA PRODUCCIÓN Y CONSUMO DE BIENES</t>
  </si>
  <si>
    <t>1.1.3.2.01.05.0.0.000</t>
  </si>
  <si>
    <t>Impuestos específicos sobre la construcción</t>
  </si>
  <si>
    <t>1.1.3.2.02.00.0.0.000</t>
  </si>
  <si>
    <t>IMPUESTOS ESPECÍFICOS SOBRE LA PRODUCCIÓN Y CONSUMO DE SERVICIOS</t>
  </si>
  <si>
    <t>1.1.3.2.02.03.1.0.000</t>
  </si>
  <si>
    <t>Impuesto sobre espectáculos públicos 6%</t>
  </si>
  <si>
    <t>1.1.3.2.02.03.2.0.000</t>
  </si>
  <si>
    <t>Otros impuestos específicos a los servicios de diversión y esparcimiento.</t>
  </si>
  <si>
    <t>1.1.3.2.02.03.2.1.000</t>
  </si>
  <si>
    <t>Espectáculos Públicos</t>
  </si>
  <si>
    <t>1.1.3.3.00.00.0.0.000</t>
  </si>
  <si>
    <t>OTROS IMPUESTOS A LOS BIENES Y SERVICIOS</t>
  </si>
  <si>
    <t>1.1.3.3.01.00.0.0.000</t>
  </si>
  <si>
    <t>Licencias profesionales comerciales y otros permisos</t>
  </si>
  <si>
    <t>1.1.3.3.01.01.0.0.000</t>
  </si>
  <si>
    <t>Impuesto sobre rótulos públicos.</t>
  </si>
  <si>
    <t>1.1.3.3.01.02.0.0.000</t>
  </si>
  <si>
    <t>Patentes Municipales</t>
  </si>
  <si>
    <t>1.1.3.3.01.05.1.0.000</t>
  </si>
  <si>
    <t>Patentes de licores</t>
  </si>
  <si>
    <t>1.1.9.0.00.00.0.0.000</t>
  </si>
  <si>
    <t>OTROS INGRESOS TRIBUTARIOS</t>
  </si>
  <si>
    <t>1.1.9.1.00.00.0.0.000</t>
  </si>
  <si>
    <t>IMPUESTO DE TIMBRES</t>
  </si>
  <si>
    <t>1.1.9.1.02.00.0.0.000</t>
  </si>
  <si>
    <t>Timbre Pro-parques Nacionales.</t>
  </si>
  <si>
    <t>1.3.0.0.00.00.0.0.000</t>
  </si>
  <si>
    <t>INGRESOS NO TRIBUTARIOS</t>
  </si>
  <si>
    <t>1.3.1.2.00.00.0.0.000</t>
  </si>
  <si>
    <t>VENTA DE BIENES Y SERVICIOS</t>
  </si>
  <si>
    <t>1.3.1.2.04.00.0.0.000</t>
  </si>
  <si>
    <t>ALQUILERES</t>
  </si>
  <si>
    <t>1.3.1.2.04.01.0.0.000</t>
  </si>
  <si>
    <t>Alquiler de Edificios e Instalaciones</t>
  </si>
  <si>
    <t>1.3.1.2.04.01.1.0.000</t>
  </si>
  <si>
    <t>Alquiler de Mercado</t>
  </si>
  <si>
    <t>1.3.1.2.05.00.0.0.000</t>
  </si>
  <si>
    <t>SERVICIOS COMUNITARIOS</t>
  </si>
  <si>
    <t>1.3.1.2.05.03.0.0.000</t>
  </si>
  <si>
    <t>Servicios de cementerio</t>
  </si>
  <si>
    <t>1.3.1.2.05.04.0.0.000</t>
  </si>
  <si>
    <t>Servicio de saneamiento ambiental</t>
  </si>
  <si>
    <t>1.3.1.2.05.04.1.0.000</t>
  </si>
  <si>
    <t>Servicios de recolección de basura</t>
  </si>
  <si>
    <t>1.3.1.2.05.04.2.0.000</t>
  </si>
  <si>
    <t>Servicios de aseo de vías y sitios públicos</t>
  </si>
  <si>
    <t>1.3.1.2.05.04.4.0.000</t>
  </si>
  <si>
    <t>Mantenimiento de parques y obras de ornato</t>
  </si>
  <si>
    <t>1.3.1.2.09.00.0.0.000</t>
  </si>
  <si>
    <t>OTROS SERVICIOS</t>
  </si>
  <si>
    <t>1.3.1.2.09.04.0.0.000</t>
  </si>
  <si>
    <t>Servicios Culturales y Recreativos</t>
  </si>
  <si>
    <t>1.3.1.2.09.04.1.0.000</t>
  </si>
  <si>
    <t>Derechos de Entradas instalaciones recreativas y Culturales</t>
  </si>
  <si>
    <t>1.3.1.2.09.09.0.0.000</t>
  </si>
  <si>
    <t>Venta de Otros Servicios</t>
  </si>
  <si>
    <t>1.3.1.3.00.00.0.0.000</t>
  </si>
  <si>
    <t>DERECHOS ADMINISTRATIV0S</t>
  </si>
  <si>
    <t>1.3.1.3.01.00.0.0.000</t>
  </si>
  <si>
    <t>DERECHOS ADMINISTRATIVOS A LOS SERVICIOS DE TRANSPORTE</t>
  </si>
  <si>
    <t>1.3.1.3.01.01.0.0.000</t>
  </si>
  <si>
    <t>Derechos administrativos a los servicios de transporte por carretera</t>
  </si>
  <si>
    <t>1.3.1.3.01.01.1.0.000</t>
  </si>
  <si>
    <t>Derechos de estacionamiento y terminales</t>
  </si>
  <si>
    <t>1.3.2.3.00.00.0.0.000</t>
  </si>
  <si>
    <t>RENTA DE ACTIVOS FINANCIEROS</t>
  </si>
  <si>
    <t>1.3.2.3.03.00.0.0.000</t>
  </si>
  <si>
    <t>OTRAS RENTAS DE ACTIVOS FINANCIEROS</t>
  </si>
  <si>
    <t>1.3.2.3.03.01.0.0.000</t>
  </si>
  <si>
    <t>Intereses sobre cuentas corrientes y otros depósitos en Bancos Estatales</t>
  </si>
  <si>
    <t>1.3.3.0.00.00.0.0.000</t>
  </si>
  <si>
    <t>MULTAS, SANCIONES, REMATES Y CONFISCACIONES</t>
  </si>
  <si>
    <t>1.3.3.1.00.00.0.0.000</t>
  </si>
  <si>
    <t>MULTAS Y SANCIONES</t>
  </si>
  <si>
    <t>1.3.3.1.01.00.0.0.000</t>
  </si>
  <si>
    <t>Multas de tránsito</t>
  </si>
  <si>
    <t>1.3.3.1.01.01.0.0.000</t>
  </si>
  <si>
    <t>Multas por infracción Ley de Tránsito</t>
  </si>
  <si>
    <t>1.3.3.1.02.00.0.0.000</t>
  </si>
  <si>
    <t>Multas por atraso en pago de impuestos</t>
  </si>
  <si>
    <t>1.3.3.1.09.02.0.0.000</t>
  </si>
  <si>
    <t>Multas varias</t>
  </si>
  <si>
    <t>1.3.4.0.00.00.0.0.000</t>
  </si>
  <si>
    <t>INTERESES MORATORIOS</t>
  </si>
  <si>
    <t>1.3.4.1.00.00.0.0.000</t>
  </si>
  <si>
    <t>Intereses moratorios por atraso en pago de impuesto</t>
  </si>
  <si>
    <t>1.3.4.2.00.00.0.0.000</t>
  </si>
  <si>
    <t>Intereses moratorios por atraso en pago de bienes y servicios</t>
  </si>
  <si>
    <t>1.3.4.9.00.00.0.0.000</t>
  </si>
  <si>
    <t>Otros intereses moratorios</t>
  </si>
  <si>
    <t xml:space="preserve">1.3.9.0.00.00.0.0.000 </t>
  </si>
  <si>
    <t>OTROS INGRESOS NO TRIBUTARIOS</t>
  </si>
  <si>
    <t>1.3.9.1.00.00.0.0.000</t>
  </si>
  <si>
    <t>Reintegros en efectivo</t>
  </si>
  <si>
    <t>1.3.9.9.00.00.0.0.000</t>
  </si>
  <si>
    <t>Ingresos varios no especificados</t>
  </si>
  <si>
    <t>1.3.9.9.01.00.0.0.000</t>
  </si>
  <si>
    <t>Utilidades de festejos populares</t>
  </si>
  <si>
    <t>1.3.9.9.02.00.0.0.000</t>
  </si>
  <si>
    <t>Otros reintegros en efectivo</t>
  </si>
  <si>
    <t xml:space="preserve">1.4.1.2.01.00.0.0.000   </t>
  </si>
  <si>
    <t>Consejo Seguridad Vial</t>
  </si>
  <si>
    <t>1.4.1.3.00.00.0.0.000</t>
  </si>
  <si>
    <t>Transferencias corrientes de instituciones Descentralizadas no Empresariales</t>
  </si>
  <si>
    <t>1.4.1.3.01.00.0.0.000</t>
  </si>
  <si>
    <t>IFAM Licores Nacionales y Extranjeros</t>
  </si>
  <si>
    <t>2.0.0.0.00.00.0.0.000</t>
  </si>
  <si>
    <t>INGRESOS DE CAPITAL</t>
  </si>
  <si>
    <t>2.1.0.0.00.00.0.0.000</t>
  </si>
  <si>
    <t>VENTA DE ACTIVOS</t>
  </si>
  <si>
    <t>2.1.2.0.00.00.0.0.000</t>
  </si>
  <si>
    <t>VENTA DE ACTIVOS INTANGIBLES</t>
  </si>
  <si>
    <t>2.1.2.1.00.00.0.0.000</t>
  </si>
  <si>
    <t>Venta de patentes</t>
  </si>
  <si>
    <t>2.1.2.1.01.00.0.0.000</t>
  </si>
  <si>
    <t>2.1.1.0.00.00.0.0.000</t>
  </si>
  <si>
    <t>VENTA DE ACTIVOS FIJOS</t>
  </si>
  <si>
    <t>2.1.1.1.00.00.0.0.000</t>
  </si>
  <si>
    <t>VENTA DE TERRENOS</t>
  </si>
  <si>
    <t>2.1.1.1.00.00.0.0.001</t>
  </si>
  <si>
    <t>Cementerios</t>
  </si>
  <si>
    <t>2.1.1.1.00.00.0.0.002</t>
  </si>
  <si>
    <t>Cementerio Mercedes Norte</t>
  </si>
  <si>
    <t>2.4.0.0.00.00.0.0.000</t>
  </si>
  <si>
    <t>TRANSFERENCIAS DE CAPITAL</t>
  </si>
  <si>
    <t>2.4.1.0.00.00.0.0.000</t>
  </si>
  <si>
    <t>TRANSFERENCIAS DE CAPITAL DEL SECTOR PUBLICO</t>
  </si>
  <si>
    <t>2.4.1.1.00.00.0.0.000</t>
  </si>
  <si>
    <t>Transferencias de capital del Gobierno Central</t>
  </si>
  <si>
    <t>2.4.1.1.01.00.0.0.000</t>
  </si>
  <si>
    <t>Ley de Simplificación Tributaria - Ley 8114</t>
  </si>
  <si>
    <t>2.4.1.1.02.00.0.0.000</t>
  </si>
  <si>
    <t>Ministerio de Hacienda - Ley 7755</t>
  </si>
  <si>
    <t>2.4.1.2.00.00.0.0.000</t>
  </si>
  <si>
    <t>Transferencias de capital de Órganos Desconcentrados</t>
  </si>
  <si>
    <t>2.4.1.2.01.00.0.0.000</t>
  </si>
  <si>
    <t>2.4.1.2.02.00.0.0.000</t>
  </si>
  <si>
    <t>Comisión Nacional de Prevención de Riesgos y Atención de Emergencias (CNE)</t>
  </si>
  <si>
    <t>2.4.1.3.00.00.0.0.000</t>
  </si>
  <si>
    <t>Transferencias de capital de Instituciones Descentralizadas no Empresariales</t>
  </si>
  <si>
    <t>2.4.1.3.01.00.0.0.000</t>
  </si>
  <si>
    <t>IFAM Ley 6909</t>
  </si>
  <si>
    <t>Universidad Estatal a Distancia</t>
  </si>
  <si>
    <t xml:space="preserve">2.4.3.0.00.00.0.0.000 </t>
  </si>
  <si>
    <t>TRANSFERENCIAS DE CAPITAL DEL SECTOR EXTERNO</t>
  </si>
  <si>
    <t xml:space="preserve">2.4.3.1.00.00.0.0.000 </t>
  </si>
  <si>
    <t>Transferencias de capital de Organismos Internacionales</t>
  </si>
  <si>
    <t>2.4.3.1.01.00.0.0.000</t>
  </si>
  <si>
    <t>Banco Interamericano de Desarrollo (BID)</t>
  </si>
  <si>
    <t>3.1.0.0.00.00.0.0.000</t>
  </si>
  <si>
    <t>FINANCIAMIENTO INTERNO</t>
  </si>
  <si>
    <t>3.1.1.0.00.00.0.0.000</t>
  </si>
  <si>
    <t>Prestamos Directos</t>
  </si>
  <si>
    <t>3.1.1.6.00.00.0.0.000</t>
  </si>
  <si>
    <t>Préstamos Directos de Instituciones Públicas Financieras</t>
  </si>
  <si>
    <t>Organismo de Normalización Técnica</t>
  </si>
  <si>
    <t>Aporte al Consejo Nacional de Personas con Discapacidad (CONAPDIS) Ley N°9303</t>
  </si>
  <si>
    <t xml:space="preserve">Fondo Ley Simplificación y Eficiencia Tributarias-Ley 8114 </t>
  </si>
  <si>
    <t>Fondo recolección de basura</t>
  </si>
  <si>
    <t>3.3.2.0.00.00.0.0.018</t>
  </si>
  <si>
    <t>3.3.2.0.00.00.0.0.019</t>
  </si>
  <si>
    <t>3.3.2.0.00.00.0.0.020</t>
  </si>
  <si>
    <t>3.3.2.0.00.00.0.0.021</t>
  </si>
  <si>
    <t>3.3.2.0.00.00.0.0.022</t>
  </si>
  <si>
    <t>3.3.2.0.00.00.0.0.023</t>
  </si>
  <si>
    <t>3.3.2.0.00.00.0.0.024</t>
  </si>
  <si>
    <t>5.01.99</t>
  </si>
  <si>
    <t>2.99.05</t>
  </si>
  <si>
    <t>Monto</t>
  </si>
  <si>
    <t xml:space="preserve"> ADMINISTRACIÓN GENERAL</t>
  </si>
  <si>
    <t xml:space="preserve">TOTAL ADMINISTRACIÓN GENERAL </t>
  </si>
  <si>
    <t>1.04.99</t>
  </si>
  <si>
    <t>2.03.01</t>
  </si>
  <si>
    <t xml:space="preserve"> EDUCATIVOS, CULTURALES, DEPORTIVOS Y RECREATIVOS </t>
  </si>
  <si>
    <t xml:space="preserve">TOTAL EDUCATIVOS, CULTURALES, DEPORTIVOS Y RECREATIVOS </t>
  </si>
  <si>
    <t xml:space="preserve">GESTION DE RESIDUOS SOLIDOS </t>
  </si>
  <si>
    <t>6.06.02</t>
  </si>
  <si>
    <t>TOTAL GESTION DE RESIDUOS SOLIDOS</t>
  </si>
  <si>
    <t>PARQUES Y ORNATO</t>
  </si>
  <si>
    <t>TOTAL PARQUES Y ORNATO</t>
  </si>
  <si>
    <t xml:space="preserve"> MERCADOS, PLAZAS Y FERIAS </t>
  </si>
  <si>
    <t>5.01.01</t>
  </si>
  <si>
    <t xml:space="preserve">TOTAL MERCADOS, PLAZAS Y FERIAS </t>
  </si>
  <si>
    <t xml:space="preserve"> SERVICIO SOCIALES Y COMPLEMENTARIOS</t>
  </si>
  <si>
    <t>TOTAL SERVICIO SOCIALES Y COMPLEMENTARIOS</t>
  </si>
  <si>
    <t xml:space="preserve">Presupuesto Extraordinario </t>
  </si>
  <si>
    <t>5.99.02</t>
  </si>
  <si>
    <t>5.02.01</t>
  </si>
  <si>
    <t>5.02.99</t>
  </si>
  <si>
    <t>7.01.03</t>
  </si>
  <si>
    <t>7.03.01</t>
  </si>
  <si>
    <t xml:space="preserve">PROYECTOS DE INVERSION COMUNAL </t>
  </si>
  <si>
    <t xml:space="preserve">TOTAL PROYECTOS DE INVERSION COMUNAL </t>
  </si>
  <si>
    <t>5.02.07</t>
  </si>
  <si>
    <t>5.03.01</t>
  </si>
  <si>
    <t>6.01.01</t>
  </si>
  <si>
    <t>6.01.02</t>
  </si>
  <si>
    <t>6.01.04</t>
  </si>
  <si>
    <t>5.02.02</t>
  </si>
  <si>
    <t xml:space="preserve">LIMPIEZA DE VIAS Y SITIOS PUBLICOS </t>
  </si>
  <si>
    <t xml:space="preserve">TOTAL LIMPIEZA DE VIAS Y SITIOS PUBLICOS </t>
  </si>
  <si>
    <t>2.02.02</t>
  </si>
  <si>
    <t>2.04.01</t>
  </si>
  <si>
    <t>5.01.02</t>
  </si>
  <si>
    <t>1.04.06</t>
  </si>
  <si>
    <t>1.08.01</t>
  </si>
  <si>
    <t>2.03.06</t>
  </si>
  <si>
    <t>5.99.03</t>
  </si>
  <si>
    <t>PRESUPUESTO EXTRAORDINARIO 02-2026</t>
  </si>
  <si>
    <t>02-2026</t>
  </si>
  <si>
    <t>9.02.01</t>
  </si>
  <si>
    <t>Sumas con destino específico sin asignación presupuestaria</t>
  </si>
  <si>
    <t xml:space="preserve">Útiles y materiales de limpieza </t>
  </si>
  <si>
    <t xml:space="preserve">Vías de comunicación terrestre </t>
  </si>
  <si>
    <t xml:space="preserve">Edificios </t>
  </si>
  <si>
    <t xml:space="preserve">Otras construcciones, adiciones y mejoras </t>
  </si>
  <si>
    <t>Piezas y  obras de colección</t>
  </si>
  <si>
    <t xml:space="preserve">Servicios Generales </t>
  </si>
  <si>
    <t>Mantenimiento de edificios, locales y terrenos</t>
  </si>
  <si>
    <t xml:space="preserve">Materiales y productos metálicos </t>
  </si>
  <si>
    <t xml:space="preserve">Materiales y productos de plástico </t>
  </si>
  <si>
    <t xml:space="preserve">Otros equipos y maquinaria para la producción </t>
  </si>
  <si>
    <t>Equipo y mobiliario de oficina</t>
  </si>
  <si>
    <t xml:space="preserve">Bienes intangibles Mejoras al App Móvil </t>
  </si>
  <si>
    <t xml:space="preserve">Reintegros y devoluciones </t>
  </si>
  <si>
    <t>Maquinaria y equipo para la producción</t>
  </si>
  <si>
    <t xml:space="preserve">Otros servicios de gestión y apoyo  </t>
  </si>
  <si>
    <t xml:space="preserve">Productos agroforestales </t>
  </si>
  <si>
    <t>Herramientas e instrumentos</t>
  </si>
  <si>
    <t xml:space="preserve">Repuestos y accesorios </t>
  </si>
  <si>
    <t xml:space="preserve">Maquinaria y equipo para la producción </t>
  </si>
  <si>
    <t xml:space="preserve">Equipo de transporte </t>
  </si>
  <si>
    <t xml:space="preserve">Equipo y mobiliario de oficina </t>
  </si>
  <si>
    <t>Edificios</t>
  </si>
  <si>
    <t xml:space="preserve">Transferencias de capital a Instituciones Descentralizadas no
Empresariales </t>
  </si>
  <si>
    <t>Transferencias de capital a asociaciones</t>
  </si>
  <si>
    <t>Instalaciones</t>
  </si>
  <si>
    <t xml:space="preserve">Terrenos 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</si>
</sst>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-* #,##0.00_-;\-* #,##0.00_-;_-* &quot;-&quot;??_-;_-@_-"/>
    <numFmt numFmtId="164" formatCode="_(* #,##0.00_);_(* \(#,##0.00\);_(* &quot;-&quot;??_);_(@_)"/>
    <numFmt numFmtId="165" formatCode="&quot;₡&quot;#,##0.00"/>
    <numFmt numFmtId="166" formatCode="0.0%"/>
    <numFmt numFmtId="167" formatCode="_-* #,##0.00\ _€_-;\-* #,##0.00\ _€_-;_-* &quot;-&quot;??\ _€_-;_-@_-"/>
    <numFmt numFmtId="168" formatCode="_-* #,##0.0000_-;\-* #,##0.0000_-;_-* &quot;-&quot;??_-;_-@_-"/>
    <numFmt numFmtId="169" formatCode="#,##0.00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 Light"/>
      <family val="1"/>
      <scheme val="major"/>
    </font>
    <font>
      <sz val="10"/>
      <name val="Calibri Light"/>
      <family val="1"/>
      <scheme val="major"/>
    </font>
    <font>
      <b/>
      <sz val="14"/>
      <color theme="0"/>
      <name val="Calibri Light"/>
      <family val="1"/>
      <scheme val="major"/>
    </font>
    <font>
      <b/>
      <sz val="14"/>
      <color indexed="9"/>
      <name val="Calibri Light"/>
      <family val="1"/>
      <scheme val="major"/>
    </font>
    <font>
      <b/>
      <sz val="10"/>
      <color indexed="9"/>
      <name val="Calibri Light"/>
      <family val="1"/>
      <scheme val="major"/>
    </font>
    <font>
      <b/>
      <i/>
      <u/>
      <sz val="14"/>
      <name val="Calibri Light"/>
      <family val="1"/>
      <scheme val="major"/>
    </font>
    <font>
      <sz val="12"/>
      <name val="Calibri Light"/>
      <family val="1"/>
      <scheme val="major"/>
    </font>
    <font>
      <b/>
      <sz val="11"/>
      <name val="Calibri"/>
      <family val="2"/>
      <scheme val="minor"/>
    </font>
    <font>
      <b/>
      <sz val="11.5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name val="Calibri Light"/>
      <family val="1"/>
      <scheme val="major"/>
    </font>
    <font>
      <b/>
      <u/>
      <sz val="10"/>
      <name val="Calibri"/>
      <family val="2"/>
      <scheme val="minor"/>
    </font>
    <font>
      <sz val="11"/>
      <name val="Calibri"/>
      <family val="2"/>
      <scheme val="minor"/>
    </font>
    <font>
      <sz val="11.5"/>
      <name val="Calibri"/>
      <family val="2"/>
      <scheme val="minor"/>
    </font>
    <font>
      <sz val="10"/>
      <name val="Calibri"/>
      <family val="2"/>
      <scheme val="minor"/>
    </font>
    <font>
      <u/>
      <sz val="10"/>
      <name val="Calibri"/>
      <family val="2"/>
      <scheme val="minor"/>
    </font>
    <font>
      <b/>
      <i/>
      <sz val="11.5"/>
      <name val="Calibri Light"/>
      <family val="1"/>
      <scheme val="major"/>
    </font>
    <font>
      <sz val="14"/>
      <color theme="0"/>
      <name val="Calibri Light"/>
      <family val="1"/>
      <scheme val="major"/>
    </font>
    <font>
      <sz val="14"/>
      <name val="Calibri Light"/>
      <family val="1"/>
      <scheme val="maj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2060"/>
        <bgColor indexed="64"/>
      </patternFill>
    </fill>
  </fills>
  <borders count="22">
    <border>
      <start/>
      <end/>
      <top/>
      <bottom/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theme="0"/>
      </start>
      <end style="thin">
        <color theme="0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 style="thin">
        <color indexed="64"/>
      </bottom>
      <diagonal/>
    </border>
    <border>
      <start/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medium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medium">
        <color indexed="64"/>
      </bottom>
      <diagonal/>
    </border>
    <border>
      <start style="thin">
        <color indexed="64"/>
      </start>
      <end style="thin">
        <color indexed="64"/>
      </end>
      <top/>
      <bottom style="thin">
        <color indexed="64"/>
      </bottom>
      <diagonal/>
    </border>
    <border>
      <start style="medium">
        <color indexed="64"/>
      </start>
      <end style="thin">
        <color indexed="64"/>
      </end>
      <top style="thin">
        <color indexed="64"/>
      </top>
      <bottom/>
      <diagonal/>
    </border>
    <border>
      <start style="medium">
        <color indexed="64"/>
      </start>
      <end style="thin">
        <color indexed="64"/>
      </end>
      <top/>
      <bottom/>
      <diagonal/>
    </border>
    <border>
      <start style="medium">
        <color indexed="64"/>
      </start>
      <end style="medium">
        <color indexed="64"/>
      </end>
      <top style="medium">
        <color indexed="64"/>
      </top>
      <bottom style="medium">
        <color indexed="64"/>
      </bottom>
      <diagonal/>
    </border>
    <border>
      <start style="medium">
        <color indexed="64"/>
      </start>
      <end style="thin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/>
      <bottom style="thin">
        <color indexed="64"/>
      </bottom>
      <diagonal/>
    </border>
    <border>
      <start style="thin">
        <color indexed="64"/>
      </start>
      <end style="medium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 style="thin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/>
      <diagonal/>
    </border>
    <border>
      <start style="thin">
        <color indexed="64"/>
      </start>
      <end style="medium">
        <color indexed="64"/>
      </end>
      <top/>
      <bottom style="medium">
        <color indexed="64"/>
      </bottom>
      <diagonal/>
    </border>
    <border>
      <start style="medium">
        <color indexed="64"/>
      </start>
      <end/>
      <top/>
      <bottom style="medium">
        <color indexed="64"/>
      </bottom>
      <diagonal/>
    </border>
    <border>
      <start/>
      <end/>
      <top/>
      <bottom style="medium">
        <color indexed="64"/>
      </bottom>
      <diagonal/>
    </border>
  </borders>
  <cellStyleXfs count="7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0" fontId="1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</cellStyleXfs>
  <cellXfs count="99">
    <xf numFmtId="0" fontId="0" fillId="0" borderId="0" xfId="0"/>
    <xf numFmtId="0" fontId="0" fillId="0" borderId="0" xfId="0" applyAlignment="1">
      <alignment vertical="center"/>
    </xf>
    <xf numFmtId="4" fontId="0" fillId="3" borderId="0" xfId="0" applyNumberFormat="1" applyFill="1" applyAlignment="1">
      <alignment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0" fillId="3" borderId="0" xfId="0" applyFill="1"/>
    <xf numFmtId="0" fontId="0" fillId="0" borderId="0" xfId="0" applyAlignment="1">
      <alignment horizontal="center" vertical="center"/>
    </xf>
    <xf numFmtId="0" fontId="5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 applyProtection="1">
      <alignment horizontal="center" vertical="center"/>
      <protection hidden="1"/>
    </xf>
    <xf numFmtId="0" fontId="5" fillId="0" borderId="0" xfId="2" applyFont="1" applyAlignment="1" applyProtection="1">
      <alignment horizontal="center" vertical="center" wrapText="1"/>
      <protection hidden="1"/>
    </xf>
    <xf numFmtId="0" fontId="7" fillId="6" borderId="13" xfId="2" applyFont="1" applyFill="1" applyBorder="1" applyAlignment="1" applyProtection="1">
      <alignment horizontal="center" vertical="center"/>
      <protection hidden="1"/>
    </xf>
    <xf numFmtId="0" fontId="7" fillId="6" borderId="13" xfId="2" applyFont="1" applyFill="1" applyBorder="1" applyAlignment="1" applyProtection="1">
      <alignment horizontal="center" vertical="center" wrapText="1"/>
      <protection hidden="1"/>
    </xf>
    <xf numFmtId="166" fontId="7" fillId="6" borderId="13" xfId="2" applyNumberFormat="1" applyFont="1" applyFill="1" applyBorder="1" applyAlignment="1" applyProtection="1">
      <alignment horizontal="center" vertical="center" wrapText="1"/>
      <protection hidden="1"/>
    </xf>
    <xf numFmtId="0" fontId="5" fillId="0" borderId="14" xfId="2" applyFont="1" applyBorder="1" applyAlignment="1" applyProtection="1">
      <alignment horizontal="center" vertical="center"/>
      <protection hidden="1"/>
    </xf>
    <xf numFmtId="0" fontId="8" fillId="0" borderId="10" xfId="2" applyFont="1" applyBorder="1" applyAlignment="1" applyProtection="1">
      <alignment horizontal="center" vertical="center" wrapText="1"/>
      <protection hidden="1"/>
    </xf>
    <xf numFmtId="4" fontId="9" fillId="0" borderId="10" xfId="2" applyNumberFormat="1" applyFont="1" applyBorder="1" applyAlignment="1" applyProtection="1">
      <alignment horizontal="center" vertical="center"/>
      <protection hidden="1"/>
    </xf>
    <xf numFmtId="166" fontId="9" fillId="0" borderId="15" xfId="2" applyNumberFormat="1" applyFont="1" applyBorder="1" applyAlignment="1" applyProtection="1">
      <alignment horizontal="center" vertical="center"/>
      <protection hidden="1"/>
    </xf>
    <xf numFmtId="0" fontId="10" fillId="7" borderId="7" xfId="2" applyFont="1" applyFill="1" applyBorder="1" applyAlignment="1" applyProtection="1">
      <alignment horizontal="center" vertical="center" wrapText="1"/>
      <protection hidden="1"/>
    </xf>
    <xf numFmtId="0" fontId="10" fillId="7" borderId="1" xfId="2" applyFont="1" applyFill="1" applyBorder="1" applyAlignment="1" applyProtection="1">
      <alignment horizontal="center" vertical="center" wrapText="1"/>
      <protection hidden="1"/>
    </xf>
    <xf numFmtId="3" fontId="10" fillId="7" borderId="1" xfId="2" applyNumberFormat="1" applyFont="1" applyFill="1" applyBorder="1" applyAlignment="1" applyProtection="1">
      <alignment horizontal="center" vertical="center"/>
      <protection hidden="1"/>
    </xf>
    <xf numFmtId="166" fontId="10" fillId="7" borderId="16" xfId="2" applyNumberFormat="1" applyFont="1" applyFill="1" applyBorder="1" applyAlignment="1" applyProtection="1">
      <alignment horizontal="center" vertical="center"/>
      <protection hidden="1"/>
    </xf>
    <xf numFmtId="4" fontId="11" fillId="0" borderId="0" xfId="2" applyNumberFormat="1" applyFont="1" applyAlignment="1" applyProtection="1">
      <alignment horizontal="center" vertical="center"/>
      <protection hidden="1"/>
    </xf>
    <xf numFmtId="0" fontId="11" fillId="0" borderId="0" xfId="2" applyFont="1" applyAlignment="1" applyProtection="1">
      <alignment horizontal="center" vertical="center"/>
      <protection hidden="1"/>
    </xf>
    <xf numFmtId="0" fontId="12" fillId="0" borderId="7" xfId="2" applyFont="1" applyBorder="1" applyAlignment="1" applyProtection="1">
      <alignment horizontal="center" vertical="center" wrapText="1"/>
      <protection hidden="1"/>
    </xf>
    <xf numFmtId="0" fontId="13" fillId="0" borderId="1" xfId="2" applyFont="1" applyBorder="1" applyAlignment="1" applyProtection="1">
      <alignment horizontal="center" vertical="center" wrapText="1"/>
      <protection hidden="1"/>
    </xf>
    <xf numFmtId="3" fontId="14" fillId="0" borderId="1" xfId="2" applyNumberFormat="1" applyFont="1" applyBorder="1" applyAlignment="1" applyProtection="1">
      <alignment horizontal="center" vertical="center"/>
      <protection hidden="1"/>
    </xf>
    <xf numFmtId="0" fontId="15" fillId="0" borderId="0" xfId="2" applyFont="1" applyAlignment="1" applyProtection="1">
      <alignment horizontal="center" vertical="center"/>
      <protection hidden="1"/>
    </xf>
    <xf numFmtId="4" fontId="15" fillId="0" borderId="0" xfId="2" applyNumberFormat="1" applyFont="1" applyAlignment="1" applyProtection="1">
      <alignment horizontal="center" vertical="center"/>
      <protection hidden="1"/>
    </xf>
    <xf numFmtId="3" fontId="16" fillId="0" borderId="1" xfId="2" applyNumberFormat="1" applyFont="1" applyBorder="1" applyAlignment="1" applyProtection="1">
      <alignment horizontal="center" vertical="center"/>
      <protection hidden="1"/>
    </xf>
    <xf numFmtId="4" fontId="6" fillId="0" borderId="0" xfId="2" applyNumberFormat="1" applyFont="1" applyAlignment="1" applyProtection="1">
      <alignment horizontal="center" vertical="center"/>
      <protection hidden="1"/>
    </xf>
    <xf numFmtId="0" fontId="17" fillId="0" borderId="7" xfId="2" applyFont="1" applyBorder="1" applyAlignment="1" applyProtection="1">
      <alignment horizontal="center" vertical="center" wrapText="1"/>
      <protection hidden="1"/>
    </xf>
    <xf numFmtId="0" fontId="18" fillId="0" borderId="1" xfId="2" applyFont="1" applyBorder="1" applyAlignment="1" applyProtection="1">
      <alignment horizontal="center" vertical="center" wrapText="1"/>
      <protection hidden="1"/>
    </xf>
    <xf numFmtId="3" fontId="19" fillId="0" borderId="1" xfId="2" applyNumberFormat="1" applyFont="1" applyBorder="1" applyAlignment="1" applyProtection="1">
      <alignment horizontal="center" vertical="center"/>
      <protection hidden="1"/>
    </xf>
    <xf numFmtId="4" fontId="19" fillId="0" borderId="1" xfId="2" applyNumberFormat="1" applyFont="1" applyBorder="1" applyAlignment="1" applyProtection="1">
      <alignment horizontal="center" vertical="center"/>
      <protection hidden="1"/>
    </xf>
    <xf numFmtId="9" fontId="6" fillId="0" borderId="0" xfId="2" applyNumberFormat="1" applyFont="1" applyAlignment="1" applyProtection="1">
      <alignment horizontal="center" vertical="center"/>
      <protection hidden="1"/>
    </xf>
    <xf numFmtId="3" fontId="20" fillId="0" borderId="1" xfId="2" applyNumberFormat="1" applyFont="1" applyBorder="1" applyAlignment="1" applyProtection="1">
      <alignment horizontal="center" vertical="center"/>
      <protection hidden="1"/>
    </xf>
    <xf numFmtId="4" fontId="12" fillId="0" borderId="1" xfId="2" applyNumberFormat="1" applyFont="1" applyBorder="1" applyAlignment="1" applyProtection="1">
      <alignment horizontal="center" vertical="center"/>
      <protection hidden="1"/>
    </xf>
    <xf numFmtId="166" fontId="14" fillId="0" borderId="16" xfId="2" applyNumberFormat="1" applyFont="1" applyBorder="1" applyAlignment="1" applyProtection="1">
      <alignment horizontal="center" vertical="center"/>
      <protection hidden="1"/>
    </xf>
    <xf numFmtId="0" fontId="17" fillId="0" borderId="7" xfId="2" applyFont="1" applyBorder="1" applyAlignment="1" applyProtection="1">
      <alignment horizontal="center" vertical="center"/>
      <protection hidden="1"/>
    </xf>
    <xf numFmtId="4" fontId="17" fillId="0" borderId="1" xfId="2" applyNumberFormat="1" applyFont="1" applyBorder="1" applyAlignment="1" applyProtection="1">
      <alignment horizontal="center" vertical="center"/>
      <protection hidden="1"/>
    </xf>
    <xf numFmtId="3" fontId="19" fillId="8" borderId="1" xfId="2" applyNumberFormat="1" applyFont="1" applyFill="1" applyBorder="1" applyAlignment="1" applyProtection="1">
      <alignment horizontal="center" vertical="center"/>
      <protection hidden="1"/>
    </xf>
    <xf numFmtId="3" fontId="6" fillId="0" borderId="0" xfId="2" applyNumberFormat="1" applyFont="1" applyAlignment="1" applyProtection="1">
      <alignment horizontal="center" vertical="center"/>
      <protection hidden="1"/>
    </xf>
    <xf numFmtId="4" fontId="19" fillId="0" borderId="0" xfId="2" applyNumberFormat="1" applyFont="1" applyAlignment="1">
      <alignment horizontal="center" vertical="center" wrapText="1"/>
    </xf>
    <xf numFmtId="0" fontId="13" fillId="0" borderId="7" xfId="2" applyFont="1" applyBorder="1" applyAlignment="1" applyProtection="1">
      <alignment horizontal="center" vertical="center" wrapText="1"/>
      <protection hidden="1"/>
    </xf>
    <xf numFmtId="0" fontId="18" fillId="0" borderId="7" xfId="2" applyFont="1" applyBorder="1" applyAlignment="1" applyProtection="1">
      <alignment horizontal="center" vertical="center" wrapText="1"/>
      <protection hidden="1"/>
    </xf>
    <xf numFmtId="4" fontId="19" fillId="0" borderId="0" xfId="5" applyNumberFormat="1" applyFont="1" applyFill="1" applyBorder="1" applyAlignment="1">
      <alignment horizontal="center" vertical="center" wrapText="1"/>
    </xf>
    <xf numFmtId="3" fontId="14" fillId="0" borderId="1" xfId="2" applyNumberFormat="1" applyFont="1" applyBorder="1" applyAlignment="1" applyProtection="1">
      <alignment horizontal="center" vertical="center" wrapText="1"/>
      <protection hidden="1"/>
    </xf>
    <xf numFmtId="3" fontId="19" fillId="0" borderId="1" xfId="2" applyNumberFormat="1" applyFont="1" applyBorder="1" applyAlignment="1" applyProtection="1">
      <alignment horizontal="center" vertical="center" wrapText="1"/>
      <protection hidden="1"/>
    </xf>
    <xf numFmtId="0" fontId="21" fillId="0" borderId="7" xfId="2" applyFont="1" applyBorder="1" applyAlignment="1" applyProtection="1">
      <alignment horizontal="center" vertical="center" wrapText="1"/>
      <protection hidden="1"/>
    </xf>
    <xf numFmtId="3" fontId="21" fillId="0" borderId="1" xfId="2" applyNumberFormat="1" applyFont="1" applyBorder="1" applyAlignment="1" applyProtection="1">
      <alignment horizontal="center" vertical="center"/>
      <protection hidden="1"/>
    </xf>
    <xf numFmtId="4" fontId="13" fillId="0" borderId="1" xfId="2" applyNumberFormat="1" applyFont="1" applyBorder="1" applyAlignment="1" applyProtection="1">
      <alignment horizontal="center" vertical="center"/>
      <protection hidden="1"/>
    </xf>
    <xf numFmtId="0" fontId="12" fillId="0" borderId="12" xfId="2" applyFont="1" applyBorder="1" applyAlignment="1" applyProtection="1">
      <alignment horizontal="center" vertical="center" wrapText="1"/>
      <protection hidden="1"/>
    </xf>
    <xf numFmtId="0" fontId="17" fillId="0" borderId="10" xfId="2" applyFont="1" applyBorder="1" applyAlignment="1" applyProtection="1">
      <alignment horizontal="center" vertical="center" wrapText="1"/>
      <protection hidden="1"/>
    </xf>
    <xf numFmtId="167" fontId="6" fillId="0" borderId="0" xfId="5" applyFont="1" applyAlignment="1" applyProtection="1">
      <alignment horizontal="center" vertical="center"/>
      <protection hidden="1"/>
    </xf>
    <xf numFmtId="0" fontId="17" fillId="0" borderId="1" xfId="2" applyFont="1" applyBorder="1" applyAlignment="1" applyProtection="1">
      <alignment horizontal="center" vertical="center" wrapText="1"/>
      <protection hidden="1"/>
    </xf>
    <xf numFmtId="168" fontId="6" fillId="0" borderId="0" xfId="2" applyNumberFormat="1" applyFont="1" applyAlignment="1" applyProtection="1">
      <alignment horizontal="center" vertical="center"/>
      <protection hidden="1"/>
    </xf>
    <xf numFmtId="43" fontId="6" fillId="0" borderId="0" xfId="2" applyNumberFormat="1" applyFont="1" applyAlignment="1" applyProtection="1">
      <alignment horizontal="center" vertical="center"/>
      <protection hidden="1"/>
    </xf>
    <xf numFmtId="0" fontId="17" fillId="3" borderId="1" xfId="2" applyFont="1" applyFill="1" applyBorder="1" applyAlignment="1" applyProtection="1">
      <alignment horizontal="center" vertical="center" wrapText="1"/>
      <protection hidden="1"/>
    </xf>
    <xf numFmtId="4" fontId="17" fillId="3" borderId="1" xfId="2" applyNumberFormat="1" applyFont="1" applyFill="1" applyBorder="1" applyAlignment="1" applyProtection="1">
      <alignment horizontal="center" vertical="center"/>
      <protection hidden="1"/>
    </xf>
    <xf numFmtId="4" fontId="17" fillId="0" borderId="1" xfId="2" applyNumberFormat="1" applyFont="1" applyBorder="1" applyAlignment="1" applyProtection="1">
      <alignment horizontal="center" vertical="center" wrapText="1"/>
      <protection hidden="1"/>
    </xf>
    <xf numFmtId="4" fontId="17" fillId="0" borderId="17" xfId="2" applyNumberFormat="1" applyFont="1" applyBorder="1" applyAlignment="1" applyProtection="1">
      <alignment horizontal="center" vertical="center" wrapText="1"/>
      <protection hidden="1"/>
    </xf>
    <xf numFmtId="4" fontId="17" fillId="0" borderId="17" xfId="2" applyNumberFormat="1" applyFont="1" applyBorder="1" applyAlignment="1" applyProtection="1">
      <alignment horizontal="center" vertical="center"/>
      <protection hidden="1"/>
    </xf>
    <xf numFmtId="166" fontId="14" fillId="0" borderId="18" xfId="2" applyNumberFormat="1" applyFont="1" applyBorder="1" applyAlignment="1" applyProtection="1">
      <alignment horizontal="center" vertical="center"/>
      <protection hidden="1"/>
    </xf>
    <xf numFmtId="0" fontId="22" fillId="6" borderId="8" xfId="2" applyFont="1" applyFill="1" applyBorder="1" applyAlignment="1" applyProtection="1">
      <alignment horizontal="center" vertical="center"/>
      <protection hidden="1"/>
    </xf>
    <xf numFmtId="0" fontId="7" fillId="6" borderId="9" xfId="2" applyFont="1" applyFill="1" applyBorder="1" applyAlignment="1" applyProtection="1">
      <alignment horizontal="center" vertical="center" wrapText="1"/>
      <protection hidden="1"/>
    </xf>
    <xf numFmtId="4" fontId="7" fillId="6" borderId="9" xfId="2" applyNumberFormat="1" applyFont="1" applyFill="1" applyBorder="1" applyAlignment="1" applyProtection="1">
      <alignment horizontal="center" vertical="center"/>
      <protection hidden="1"/>
    </xf>
    <xf numFmtId="9" fontId="7" fillId="6" borderId="19" xfId="2" applyNumberFormat="1" applyFont="1" applyFill="1" applyBorder="1" applyAlignment="1" applyProtection="1">
      <alignment horizontal="center" vertical="center"/>
      <protection hidden="1"/>
    </xf>
    <xf numFmtId="0" fontId="23" fillId="0" borderId="0" xfId="2" applyFont="1" applyAlignment="1" applyProtection="1">
      <alignment horizontal="center" vertical="center"/>
      <protection hidden="1"/>
    </xf>
    <xf numFmtId="0" fontId="6" fillId="0" borderId="0" xfId="2" applyFont="1" applyAlignment="1" applyProtection="1">
      <alignment horizontal="center" vertical="center" wrapText="1"/>
      <protection hidden="1"/>
    </xf>
    <xf numFmtId="169" fontId="6" fillId="0" borderId="0" xfId="2" applyNumberFormat="1" applyFont="1" applyAlignment="1" applyProtection="1">
      <alignment horizontal="center" vertical="center"/>
      <protection hidden="1"/>
    </xf>
    <xf numFmtId="166" fontId="6" fillId="0" borderId="0" xfId="2" applyNumberFormat="1" applyFont="1" applyAlignment="1" applyProtection="1">
      <alignment horizontal="center" vertical="center"/>
      <protection hidden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/>
    </xf>
    <xf numFmtId="165" fontId="24" fillId="3" borderId="0" xfId="3" applyNumberFormat="1" applyFont="1" applyFill="1" applyAlignment="1">
      <alignment horizontal="center" vertical="center"/>
    </xf>
    <xf numFmtId="165" fontId="24" fillId="3" borderId="0" xfId="3" applyNumberFormat="1" applyFont="1" applyFill="1" applyAlignment="1">
      <alignment vertical="center"/>
    </xf>
    <xf numFmtId="49" fontId="24" fillId="3" borderId="0" xfId="3" applyNumberFormat="1" applyFont="1" applyFill="1" applyAlignment="1">
      <alignment horizontal="center" vertical="center"/>
    </xf>
    <xf numFmtId="0" fontId="3" fillId="9" borderId="2" xfId="0" applyFont="1" applyFill="1" applyBorder="1" applyAlignment="1">
      <alignment horizontal="center" vertical="center"/>
    </xf>
    <xf numFmtId="0" fontId="3" fillId="9" borderId="3" xfId="0" applyFont="1" applyFill="1" applyBorder="1" applyAlignment="1">
      <alignment horizontal="center" vertical="center" wrapText="1"/>
    </xf>
    <xf numFmtId="4" fontId="3" fillId="2" borderId="3" xfId="0" applyNumberFormat="1" applyFont="1" applyFill="1" applyBorder="1" applyAlignment="1">
      <alignment horizontal="center" vertical="center"/>
    </xf>
    <xf numFmtId="0" fontId="17" fillId="3" borderId="1" xfId="0" applyFont="1" applyFill="1" applyBorder="1" applyAlignment="1" applyProtection="1">
      <alignment horizontal="center" vertical="center" wrapText="1"/>
      <protection hidden="1"/>
    </xf>
    <xf numFmtId="164" fontId="17" fillId="0" borderId="1" xfId="1" applyFont="1" applyFill="1" applyBorder="1" applyAlignment="1" applyProtection="1">
      <alignment vertical="center" wrapText="1"/>
      <protection hidden="1"/>
    </xf>
    <xf numFmtId="4" fontId="12" fillId="4" borderId="6" xfId="0" applyNumberFormat="1" applyFont="1" applyFill="1" applyBorder="1" applyAlignment="1">
      <alignment vertical="center"/>
    </xf>
    <xf numFmtId="4" fontId="12" fillId="4" borderId="1" xfId="0" applyNumberFormat="1" applyFont="1" applyFill="1" applyBorder="1" applyAlignment="1">
      <alignment vertical="center"/>
    </xf>
    <xf numFmtId="4" fontId="4" fillId="3" borderId="21" xfId="0" applyNumberFormat="1" applyFont="1" applyFill="1" applyBorder="1" applyAlignment="1">
      <alignment vertical="center"/>
    </xf>
    <xf numFmtId="0" fontId="0" fillId="0" borderId="0" xfId="0" applyAlignment="1">
      <alignment vertical="center" wrapText="1"/>
    </xf>
    <xf numFmtId="4" fontId="0" fillId="0" borderId="0" xfId="0" applyNumberFormat="1" applyAlignment="1">
      <alignment vertical="center"/>
    </xf>
    <xf numFmtId="2" fontId="25" fillId="0" borderId="0" xfId="4" applyNumberFormat="1" applyFont="1" applyAlignment="1" applyProtection="1">
      <alignment vertical="center" wrapText="1"/>
      <protection hidden="1"/>
    </xf>
    <xf numFmtId="0" fontId="5" fillId="0" borderId="0" xfId="2" applyFont="1" applyAlignment="1" applyProtection="1">
      <alignment horizontal="center" vertical="center"/>
      <protection hidden="1"/>
    </xf>
    <xf numFmtId="0" fontId="12" fillId="0" borderId="11" xfId="2" applyFont="1" applyBorder="1" applyAlignment="1" applyProtection="1">
      <alignment horizontal="center" vertical="center" wrapText="1"/>
      <protection hidden="1"/>
    </xf>
    <xf numFmtId="0" fontId="12" fillId="0" borderId="12" xfId="2" applyFont="1" applyBorder="1" applyAlignment="1" applyProtection="1">
      <alignment horizontal="center" vertical="center" wrapText="1"/>
      <protection hidden="1"/>
    </xf>
    <xf numFmtId="0" fontId="12" fillId="5" borderId="4" xfId="0" applyFont="1" applyFill="1" applyBorder="1" applyAlignment="1">
      <alignment horizontal="center" vertical="center"/>
    </xf>
    <xf numFmtId="0" fontId="12" fillId="5" borderId="5" xfId="0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/>
    </xf>
    <xf numFmtId="0" fontId="12" fillId="4" borderId="4" xfId="0" applyFont="1" applyFill="1" applyBorder="1" applyAlignment="1">
      <alignment horizontal="center" vertical="center"/>
    </xf>
    <xf numFmtId="0" fontId="12" fillId="4" borderId="5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165" fontId="24" fillId="3" borderId="0" xfId="3" applyNumberFormat="1" applyFont="1" applyFill="1" applyAlignment="1">
      <alignment horizontal="center" vertical="center"/>
    </xf>
    <xf numFmtId="2" fontId="25" fillId="0" borderId="0" xfId="4" applyNumberFormat="1" applyFont="1" applyAlignment="1" applyProtection="1">
      <alignment horizontal="center" vertical="center" wrapText="1"/>
      <protection hidden="1"/>
    </xf>
  </cellXfs>
  <cellStyles count="7">
    <cellStyle name="Millares" xfId="1" builtinId="3"/>
    <cellStyle name="Millares 2" xfId="5" xr:uid="{CCD010A2-6955-4016-A083-CAF89C6805E8}"/>
    <cellStyle name="Normal" xfId="0" builtinId="0"/>
    <cellStyle name="Normal 2" xfId="2" xr:uid="{33F4DA26-69AF-4906-B484-D2D398757DB5}"/>
    <cellStyle name="Normal 2 2" xfId="4" xr:uid="{05EBB152-468A-4CAB-9A3C-649C52CAC0AF}"/>
    <cellStyle name="Normal 2 2 3 2" xfId="6" xr:uid="{5BC6F064-DFCC-4EBF-A793-790D11C12C3A}"/>
    <cellStyle name="Normal 7 2" xfId="3" xr:uid="{941EEA9F-3E15-4524-BD7A-E2192175B0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1.xml"/><Relationship Id="rId3" Type="http://purl.oclc.org/ooxml/officeDocument/relationships/externalLink" Target="externalLinks/externalLink1.xml"/><Relationship Id="rId7" Type="http://purl.oclc.org/ooxml/officeDocument/relationships/calcChain" Target="calcChain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haredStrings" Target="sharedStrings.xml"/><Relationship Id="rId5" Type="http://purl.oclc.org/ooxml/officeDocument/relationships/styles" Target="styles.xml"/><Relationship Id="rId10" Type="http://purl.oclc.org/ooxml/officeDocument/relationships/customXml" Target="../customXml/item3.xml"/><Relationship Id="rId4" Type="http://purl.oclc.org/ooxml/officeDocument/relationships/theme" Target="theme/theme1.xml"/><Relationship Id="rId9" Type="http://purl.oclc.org/ooxml/officeDocument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purl.oclc.org/ooxml/officeDocument/relationships/image" Target="../media/image1.png"/><Relationship Id="rId1" Type="http://purl.oclc.org/ooxml/officeDocument/relationships/hyperlink" Target="#&#205;NDICE!A1"/></Relationships>
</file>

<file path=xl/drawings/_rels/drawing2.xml.rels><?xml version="1.0" encoding="UTF-8" standalone="yes"?>
<Relationships xmlns="http://schemas.openxmlformats.org/package/2006/relationships"><Relationship Id="rId1" Type="http://purl.oclc.org/ooxml/officeDocument/relationships/image" Target="../media/image1.png"/></Relationships>
</file>

<file path=xl/drawings/drawing1.xml><?xml version="1.0" encoding="utf-8"?>
<xdr:wsDr xmlns:xdr="http://purl.oclc.org/ooxml/drawingml/spreadsheetDrawing" xmlns:a="http://purl.oclc.org/ooxml/drawingml/main">
  <xdr:twoCellAnchor>
    <xdr:from>
      <xdr:col>5</xdr:col>
      <xdr:colOff>304800</xdr:colOff>
      <xdr:row>0</xdr:row>
      <xdr:rowOff>171450</xdr:rowOff>
    </xdr:from>
    <xdr:to>
      <xdr:col>7</xdr:col>
      <xdr:colOff>57150</xdr:colOff>
      <xdr:row>4</xdr:row>
      <xdr:rowOff>0</xdr:rowOff>
    </xdr:to>
    <xdr:sp macro="" textlink="">
      <xdr:nvSpPr>
        <xdr:cNvPr id="2" name="3 Llamada rectangular redondeada">
          <a:hlinkClick xmlns:r="http://purl.oclc.org/ooxml/officeDocument/relationships" r:id="rId1"/>
          <a:extLst>
            <a:ext uri="{FF2B5EF4-FFF2-40B4-BE49-F238E27FC236}">
              <a16:creationId xmlns:a16="http://schemas.microsoft.com/office/drawing/2014/main" id="{5310F1ED-137A-4DEE-A15F-FA1E3126949F}"/>
            </a:ext>
          </a:extLst>
        </xdr:cNvPr>
        <xdr:cNvSpPr/>
      </xdr:nvSpPr>
      <xdr:spPr>
        <a:xfrm>
          <a:off x="9963150" y="167640"/>
          <a:ext cx="2987040" cy="718185"/>
        </a:xfrm>
        <a:prstGeom prst="wedgeRoundRectCallout">
          <a:avLst>
            <a:gd name="adj1" fmla="val -28280"/>
            <a:gd name="adj2" fmla="val 68910"/>
            <a:gd name="adj3" fmla="val 16667"/>
          </a:avLst>
        </a:prstGeom>
        <a:solidFill>
          <a:schemeClr val="accent2"/>
        </a:solidFill>
      </xdr:spPr>
      <xdr:style>
        <a:lnRef idx="2">
          <a:schemeClr val="accent1">
            <a:shade val="50%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r>
            <a:rPr lang="es-ES" sz="1400" b="1"/>
            <a:t>Ir</a:t>
          </a:r>
          <a:r>
            <a:rPr lang="es-ES" sz="1400" b="1" baseline="0%"/>
            <a:t> al Índice del Documento</a:t>
          </a:r>
        </a:p>
      </xdr:txBody>
    </xdr:sp>
    <xdr:clientData/>
  </xdr:twoCellAnchor>
  <xdr:twoCellAnchor editAs="oneCell">
    <xdr:from>
      <xdr:col>1</xdr:col>
      <xdr:colOff>742951</xdr:colOff>
      <xdr:row>0</xdr:row>
      <xdr:rowOff>133349</xdr:rowOff>
    </xdr:from>
    <xdr:to>
      <xdr:col>2</xdr:col>
      <xdr:colOff>72390</xdr:colOff>
      <xdr:row>3</xdr:row>
      <xdr:rowOff>169544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165EEAA-D320-48C5-BE83-BC5FF7F0C5B9}"/>
            </a:ext>
          </a:extLst>
        </xdr:cNvPr>
        <xdr:cNvPicPr/>
      </xdr:nvPicPr>
      <xdr:blipFill>
        <a:blip xmlns:r="http://purl.oclc.org/ooxml/officeDocument/relationships" r:embed="rId2"/>
        <a:srcRect/>
        <a:stretch>
          <a:fillRect/>
        </a:stretch>
      </xdr:blipFill>
      <xdr:spPr bwMode="auto">
        <a:xfrm>
          <a:off x="2158366" y="137159"/>
          <a:ext cx="1295399" cy="729615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drawings/drawing2.xml><?xml version="1.0" encoding="utf-8"?>
<xdr:wsDr xmlns:xdr="http://purl.oclc.org/ooxml/drawingml/spreadsheetDrawing" xmlns:a="http://purl.oclc.org/ooxml/drawingml/main">
  <xdr:twoCellAnchor editAs="oneCell">
    <xdr:from>
      <xdr:col>0</xdr:col>
      <xdr:colOff>838200</xdr:colOff>
      <xdr:row>2</xdr:row>
      <xdr:rowOff>15241</xdr:rowOff>
    </xdr:from>
    <xdr:to>
      <xdr:col>1</xdr:col>
      <xdr:colOff>853440</xdr:colOff>
      <xdr:row>4</xdr:row>
      <xdr:rowOff>148591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C5C7FE-99EC-4A01-B461-C7B71F9AC235}"/>
            </a:ext>
          </a:extLst>
        </xdr:cNvPr>
        <xdr:cNvPicPr/>
      </xdr:nvPicPr>
      <xdr:blipFill>
        <a:blip xmlns:r="http://purl.oclc.org/ooxml/officeDocument/relationships" r:embed="rId1"/>
        <a:srcRect/>
        <a:stretch>
          <a:fillRect/>
        </a:stretch>
      </xdr:blipFill>
      <xdr:spPr bwMode="auto">
        <a:xfrm>
          <a:off x="838200" y="381001"/>
          <a:ext cx="1272540" cy="727710"/>
        </a:xfrm>
        <a:prstGeom prst="rect">
          <a:avLst/>
        </a:prstGeom>
        <a:noFill/>
        <a:ln w="9525">
          <a:noFill/>
          <a:miter lim="800%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purl.oclc.org/ooxml/officeDocument/relationships/externalLinkPath" Target="file:///\\srvdfs01\FS_Departamentos_MH\Presupuesto\Muni_2026\Extraordinarios%202026\PE%2001-2026\Presupuesto%20Extraordinario%2001-2026.xlsx" TargetMode="External"/><Relationship Id="rId1" Type="http://purl.oclc.org/ooxml/officeDocument/relationships/externalLinkPath" Target="/Presupuesto/Muni_2026/Extraordinarios%202026/PE%2001-2026/Presupuesto%20Extraordinario%2001-2026.xlsx" TargetMode="External"/></Relationships>
</file>

<file path=xl/externalLinks/externalLink1.xml><?xml version="1.0" encoding="utf-8"?>
<externalLink xmlns="http://purl.oclc.org/ooxml/spreadsheetml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purl.oclc.org/ooxml/officeDocument/relationships" r:id="rId1">
    <xxl21:alternateUrls>
      <xxl21:absoluteUrl r:id="rId2"/>
    </xxl21:alternateUrls>
    <sheetNames>
      <sheetName val="ÍNDICE"/>
      <sheetName val="ASIENTO RESUMEN"/>
      <sheetName val="INGRESOS"/>
      <sheetName val="RECALIFICACIÓN DE INGRESOS"/>
      <sheetName val="EGRESOS"/>
      <sheetName val="Detalle Clasif.Econo"/>
      <sheetName val="CONSOLIDADO"/>
      <sheetName val="PROGRAMA I"/>
      <sheetName val="PROGRAMA II"/>
      <sheetName val="PROGRAMA III"/>
      <sheetName val="PROGRAMA IV"/>
      <sheetName val="PROG-I"/>
      <sheetName val="PROG-II"/>
      <sheetName val="PROG-III"/>
      <sheetName val="PROG-IV"/>
      <sheetName val="Justificación Ingresos"/>
      <sheetName val="Justificación Egresos"/>
      <sheetName val="CUADRO 5 APORTE ENTES PRIVADOS"/>
      <sheetName val="PROYECTOS PROGRAMA III"/>
      <sheetName val="PROYECTOS PROGRAMA IV"/>
      <sheetName val="Cuadro 1 OyA"/>
      <sheetName val="Cuadro 2 Apl.Rec. Superávit"/>
      <sheetName val="Proyectos de Inversión 4.2.13"/>
      <sheetName val="Asiento"/>
    </sheetNames>
    <sheetDataSet>
      <sheetData sheetId="0"/>
      <sheetData sheetId="1">
        <row r="10">
          <cell r="C10"/>
        </row>
        <row r="16">
          <cell r="H16">
            <v>170000</v>
          </cell>
        </row>
        <row r="17">
          <cell r="H17">
            <v>1012200</v>
          </cell>
        </row>
        <row r="18">
          <cell r="H18">
            <v>52000</v>
          </cell>
        </row>
        <row r="26">
          <cell r="H26">
            <v>1554631</v>
          </cell>
        </row>
        <row r="27">
          <cell r="H27">
            <v>22430500</v>
          </cell>
        </row>
        <row r="28">
          <cell r="H28">
            <v>3131470</v>
          </cell>
        </row>
        <row r="29">
          <cell r="H29">
            <v>15000000</v>
          </cell>
        </row>
        <row r="30">
          <cell r="H30">
            <v>10000000</v>
          </cell>
        </row>
        <row r="31">
          <cell r="H31">
            <v>3000000</v>
          </cell>
        </row>
        <row r="32">
          <cell r="H32">
            <v>413800000</v>
          </cell>
        </row>
        <row r="34">
          <cell r="H34">
            <v>250330260</v>
          </cell>
        </row>
        <row r="36">
          <cell r="H36">
            <v>16000000</v>
          </cell>
        </row>
        <row r="37">
          <cell r="H37">
            <v>8700000</v>
          </cell>
        </row>
        <row r="40">
          <cell r="C40">
            <v>12155750</v>
          </cell>
        </row>
        <row r="41">
          <cell r="C41">
            <v>6077874</v>
          </cell>
        </row>
        <row r="42">
          <cell r="C42">
            <v>15299056</v>
          </cell>
        </row>
        <row r="43">
          <cell r="C43">
            <v>91605</v>
          </cell>
        </row>
        <row r="45">
          <cell r="C45">
            <v>6379902</v>
          </cell>
        </row>
        <row r="47">
          <cell r="C47">
            <v>311617877</v>
          </cell>
        </row>
        <row r="51">
          <cell r="C51">
            <v>36747862</v>
          </cell>
        </row>
        <row r="53">
          <cell r="C53">
            <v>143775193</v>
          </cell>
        </row>
        <row r="64">
          <cell r="C64">
            <v>692178134</v>
          </cell>
        </row>
      </sheetData>
      <sheetData sheetId="2"/>
      <sheetData sheetId="3"/>
      <sheetData sheetId="4"/>
      <sheetData sheetId="5"/>
      <sheetData sheetId="6">
        <row r="17">
          <cell r="D17">
            <v>2452935455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theme/theme1.xml><?xml version="1.0" encoding="utf-8"?>
<a:theme xmlns:a="http://purl.oclc.org/ooxml/drawingml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%">
              <a:schemeClr val="phClr">
                <a:lumMod val="110%"/>
                <a:satMod val="105%"/>
                <a:tint val="67%"/>
              </a:schemeClr>
            </a:gs>
            <a:gs pos="50%">
              <a:schemeClr val="phClr">
                <a:lumMod val="105%"/>
                <a:satMod val="103%"/>
                <a:tint val="73%"/>
              </a:schemeClr>
            </a:gs>
            <a:gs pos="100%">
              <a:schemeClr val="phClr">
                <a:lumMod val="105%"/>
                <a:satMod val="109%"/>
                <a:tint val="81%"/>
              </a:schemeClr>
            </a:gs>
          </a:gsLst>
          <a:lin ang="5400000" scaled="0"/>
        </a:gradFill>
        <a:gradFill rotWithShape="1">
          <a:gsLst>
            <a:gs pos="0%">
              <a:schemeClr val="phClr">
                <a:satMod val="103%"/>
                <a:lumMod val="102%"/>
                <a:tint val="94%"/>
              </a:schemeClr>
            </a:gs>
            <a:gs pos="50%">
              <a:schemeClr val="phClr">
                <a:satMod val="110%"/>
                <a:lumMod val="100%"/>
                <a:shade val="100%"/>
              </a:schemeClr>
            </a:gs>
            <a:gs pos="100%">
              <a:schemeClr val="phClr">
                <a:lumMod val="99%"/>
                <a:satMod val="120%"/>
                <a:shade val="78%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%"/>
        </a:ln>
        <a:ln w="12700" cap="flat" cmpd="sng" algn="ctr">
          <a:solidFill>
            <a:schemeClr val="phClr"/>
          </a:solidFill>
          <a:prstDash val="solid"/>
          <a:miter lim="800%"/>
        </a:ln>
        <a:ln w="19050" cap="flat" cmpd="sng" algn="ctr">
          <a:solidFill>
            <a:schemeClr val="phClr"/>
          </a:solidFill>
          <a:prstDash val="solid"/>
          <a:miter lim="800%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%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%"/>
            <a:satMod val="170%"/>
          </a:schemeClr>
        </a:solidFill>
        <a:gradFill rotWithShape="1">
          <a:gsLst>
            <a:gs pos="0%">
              <a:schemeClr val="phClr">
                <a:tint val="93%"/>
                <a:satMod val="150%"/>
                <a:shade val="98%"/>
                <a:lumMod val="102%"/>
              </a:schemeClr>
            </a:gs>
            <a:gs pos="50%">
              <a:schemeClr val="phClr">
                <a:tint val="98%"/>
                <a:satMod val="130%"/>
                <a:shade val="90%"/>
                <a:lumMod val="103%"/>
              </a:schemeClr>
            </a:gs>
            <a:gs pos="100%">
              <a:schemeClr val="phClr">
                <a:shade val="63%"/>
                <a:satMod val="120%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purl.oclc.org/ooxml/officeDocument/relationships/drawing" Target="../drawings/drawing1.xml"/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purl.oclc.org/ooxml/officeDocument/relationships/drawing" Target="../drawings/drawing2.xml"/><Relationship Id="rId1" Type="http://purl.oclc.org/ooxml/officeDocument/relationships/printerSettings" Target="../printerSettings/printerSettings2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B2E94-C1D9-475F-9449-D40E2C81C66D}">
  <sheetPr>
    <tabColor indexed="24"/>
    <pageSetUpPr fitToPage="1"/>
  </sheetPr>
  <dimension ref="B1:G136"/>
  <sheetViews>
    <sheetView showGridLines="0" tabSelected="1" zoomScaleSheetLayoutView="75" workbookViewId="0">
      <selection activeCell="F138" sqref="F138"/>
    </sheetView>
  </sheetViews>
  <sheetFormatPr baseColWidth="10" defaultColWidth="11.44140625" defaultRowHeight="13.8" x14ac:dyDescent="0.3"/>
  <cols>
    <col min="1" max="1" width="20.6640625" style="8" customWidth="1"/>
    <col min="2" max="2" width="28.6640625" style="8" customWidth="1"/>
    <col min="3" max="3" width="52.5546875" style="68" customWidth="1"/>
    <col min="4" max="4" width="23.33203125" style="8" customWidth="1"/>
    <col min="5" max="5" width="15.6640625" style="70" customWidth="1"/>
    <col min="6" max="6" width="31.88671875" style="8" customWidth="1"/>
    <col min="7" max="7" width="15.33203125" style="8" bestFit="1" customWidth="1"/>
    <col min="8" max="16384" width="11.44140625" style="8"/>
  </cols>
  <sheetData>
    <row r="1" spans="2:7" ht="18" x14ac:dyDescent="0.3">
      <c r="B1" s="87" t="s">
        <v>3</v>
      </c>
      <c r="C1" s="87"/>
      <c r="D1" s="87"/>
      <c r="E1" s="87"/>
    </row>
    <row r="2" spans="2:7" ht="18" x14ac:dyDescent="0.3">
      <c r="B2" s="87" t="s">
        <v>38</v>
      </c>
      <c r="C2" s="87"/>
      <c r="D2" s="87"/>
      <c r="E2" s="87"/>
    </row>
    <row r="3" spans="2:7" ht="18" x14ac:dyDescent="0.3">
      <c r="B3" s="87" t="s">
        <v>282</v>
      </c>
      <c r="C3" s="87"/>
      <c r="D3" s="87"/>
      <c r="E3" s="87"/>
    </row>
    <row r="4" spans="2:7" ht="18" customHeight="1" x14ac:dyDescent="0.3">
      <c r="B4" s="87" t="s">
        <v>4</v>
      </c>
      <c r="C4" s="87"/>
      <c r="D4" s="87"/>
      <c r="E4" s="87"/>
    </row>
    <row r="5" spans="2:7" ht="18" customHeight="1" thickBot="1" x14ac:dyDescent="0.35">
      <c r="B5" s="7"/>
      <c r="C5" s="9"/>
      <c r="D5" s="7"/>
      <c r="E5" s="7"/>
    </row>
    <row r="6" spans="2:7" ht="42.75" customHeight="1" thickBot="1" x14ac:dyDescent="0.35">
      <c r="B6" s="10" t="s">
        <v>5</v>
      </c>
      <c r="C6" s="11" t="s">
        <v>6</v>
      </c>
      <c r="D6" s="10" t="s">
        <v>7</v>
      </c>
      <c r="E6" s="12" t="s">
        <v>39</v>
      </c>
    </row>
    <row r="7" spans="2:7" ht="15.75" hidden="1" customHeight="1" x14ac:dyDescent="0.3">
      <c r="B7" s="13"/>
      <c r="C7" s="14" t="s">
        <v>8</v>
      </c>
      <c r="D7" s="15">
        <f>D8+D87+D111</f>
        <v>2414006690</v>
      </c>
      <c r="E7" s="16">
        <f>E8+E87</f>
        <v>0</v>
      </c>
    </row>
    <row r="8" spans="2:7" s="22" customFormat="1" ht="24.9" hidden="1" customHeight="1" x14ac:dyDescent="0.3">
      <c r="B8" s="17" t="s">
        <v>9</v>
      </c>
      <c r="C8" s="18" t="s">
        <v>10</v>
      </c>
      <c r="D8" s="19">
        <f>D9+D42+D80</f>
        <v>0</v>
      </c>
      <c r="E8" s="20">
        <f t="shared" ref="E8:E39" si="0">+D8/$D$134</f>
        <v>0</v>
      </c>
      <c r="F8" s="21"/>
      <c r="G8" s="21"/>
    </row>
    <row r="9" spans="2:7" s="26" customFormat="1" ht="18.75" hidden="1" customHeight="1" x14ac:dyDescent="0.3">
      <c r="B9" s="23" t="s">
        <v>40</v>
      </c>
      <c r="C9" s="24" t="s">
        <v>41</v>
      </c>
      <c r="D9" s="25">
        <f>D11+D17++D37</f>
        <v>0</v>
      </c>
      <c r="E9" s="20">
        <f t="shared" si="0"/>
        <v>0</v>
      </c>
      <c r="G9" s="27"/>
    </row>
    <row r="10" spans="2:7" s="26" customFormat="1" ht="18.75" hidden="1" customHeight="1" x14ac:dyDescent="0.3">
      <c r="B10" s="23"/>
      <c r="C10" s="24"/>
      <c r="D10" s="25"/>
      <c r="E10" s="20">
        <f t="shared" si="0"/>
        <v>0</v>
      </c>
      <c r="G10" s="27"/>
    </row>
    <row r="11" spans="2:7" ht="18.75" hidden="1" customHeight="1" x14ac:dyDescent="0.3">
      <c r="B11" s="23" t="s">
        <v>42</v>
      </c>
      <c r="C11" s="24" t="s">
        <v>43</v>
      </c>
      <c r="D11" s="28">
        <f>D12+D15</f>
        <v>0</v>
      </c>
      <c r="E11" s="20">
        <f t="shared" si="0"/>
        <v>0</v>
      </c>
      <c r="G11" s="29"/>
    </row>
    <row r="12" spans="2:7" ht="38.25" hidden="1" customHeight="1" x14ac:dyDescent="0.3">
      <c r="B12" s="23" t="s">
        <v>44</v>
      </c>
      <c r="C12" s="24" t="s">
        <v>45</v>
      </c>
      <c r="D12" s="25">
        <f>SUM(D13:D14)</f>
        <v>0</v>
      </c>
      <c r="E12" s="20">
        <f t="shared" si="0"/>
        <v>0</v>
      </c>
      <c r="F12" s="29"/>
      <c r="G12" s="29"/>
    </row>
    <row r="13" spans="2:7" ht="28.5" hidden="1" customHeight="1" x14ac:dyDescent="0.3">
      <c r="B13" s="30" t="s">
        <v>46</v>
      </c>
      <c r="C13" s="31" t="s">
        <v>47</v>
      </c>
      <c r="D13" s="32">
        <v>0</v>
      </c>
      <c r="E13" s="20">
        <f t="shared" si="0"/>
        <v>0</v>
      </c>
      <c r="G13" s="29"/>
    </row>
    <row r="14" spans="2:7" ht="33.75" hidden="1" customHeight="1" x14ac:dyDescent="0.3">
      <c r="B14" s="30" t="s">
        <v>48</v>
      </c>
      <c r="C14" s="31" t="s">
        <v>49</v>
      </c>
      <c r="D14" s="32">
        <v>0</v>
      </c>
      <c r="E14" s="20">
        <f t="shared" si="0"/>
        <v>0</v>
      </c>
    </row>
    <row r="15" spans="2:7" ht="28.5" hidden="1" customHeight="1" x14ac:dyDescent="0.3">
      <c r="B15" s="23" t="s">
        <v>50</v>
      </c>
      <c r="C15" s="24" t="s">
        <v>51</v>
      </c>
      <c r="D15" s="25">
        <f>D16</f>
        <v>0</v>
      </c>
      <c r="E15" s="20">
        <f t="shared" si="0"/>
        <v>0</v>
      </c>
    </row>
    <row r="16" spans="2:7" ht="24" hidden="1" customHeight="1" x14ac:dyDescent="0.3">
      <c r="B16" s="30" t="s">
        <v>52</v>
      </c>
      <c r="C16" s="31" t="s">
        <v>53</v>
      </c>
      <c r="D16" s="32">
        <v>0</v>
      </c>
      <c r="E16" s="20">
        <f t="shared" si="0"/>
        <v>0</v>
      </c>
    </row>
    <row r="17" spans="2:5" ht="18.75" hidden="1" customHeight="1" x14ac:dyDescent="0.3">
      <c r="B17" s="23" t="s">
        <v>54</v>
      </c>
      <c r="C17" s="24" t="s">
        <v>55</v>
      </c>
      <c r="D17" s="25">
        <f>D25</f>
        <v>0</v>
      </c>
      <c r="E17" s="20">
        <f t="shared" si="0"/>
        <v>0</v>
      </c>
    </row>
    <row r="18" spans="2:5" ht="24" hidden="1" customHeight="1" x14ac:dyDescent="0.3">
      <c r="B18" s="23" t="s">
        <v>56</v>
      </c>
      <c r="C18" s="24" t="s">
        <v>57</v>
      </c>
      <c r="D18" s="32"/>
      <c r="E18" s="20">
        <f t="shared" si="0"/>
        <v>0</v>
      </c>
    </row>
    <row r="19" spans="2:5" ht="24" hidden="1" customHeight="1" x14ac:dyDescent="0.3">
      <c r="B19" s="23" t="s">
        <v>58</v>
      </c>
      <c r="C19" s="24" t="s">
        <v>59</v>
      </c>
      <c r="D19" s="32"/>
      <c r="E19" s="20">
        <f t="shared" si="0"/>
        <v>0</v>
      </c>
    </row>
    <row r="20" spans="2:5" ht="24" hidden="1" customHeight="1" x14ac:dyDescent="0.3">
      <c r="B20" s="30" t="s">
        <v>60</v>
      </c>
      <c r="C20" s="31" t="s">
        <v>61</v>
      </c>
      <c r="D20" s="32"/>
      <c r="E20" s="20">
        <f t="shared" si="0"/>
        <v>0</v>
      </c>
    </row>
    <row r="21" spans="2:5" ht="24" hidden="1" customHeight="1" x14ac:dyDescent="0.3">
      <c r="B21" s="30" t="s">
        <v>62</v>
      </c>
      <c r="C21" s="31" t="s">
        <v>63</v>
      </c>
      <c r="D21" s="32"/>
      <c r="E21" s="20">
        <f t="shared" si="0"/>
        <v>0</v>
      </c>
    </row>
    <row r="22" spans="2:5" ht="24" hidden="1" customHeight="1" x14ac:dyDescent="0.3">
      <c r="B22" s="23" t="s">
        <v>64</v>
      </c>
      <c r="C22" s="24" t="s">
        <v>65</v>
      </c>
      <c r="D22" s="32"/>
      <c r="E22" s="20">
        <f t="shared" si="0"/>
        <v>0</v>
      </c>
    </row>
    <row r="23" spans="2:5" ht="24" hidden="1" customHeight="1" x14ac:dyDescent="0.3">
      <c r="B23" s="30" t="s">
        <v>66</v>
      </c>
      <c r="C23" s="31" t="s">
        <v>67</v>
      </c>
      <c r="D23" s="32"/>
      <c r="E23" s="20">
        <f t="shared" si="0"/>
        <v>0</v>
      </c>
    </row>
    <row r="24" spans="2:5" ht="24" hidden="1" customHeight="1" x14ac:dyDescent="0.3">
      <c r="B24" s="30" t="s">
        <v>68</v>
      </c>
      <c r="C24" s="31" t="s">
        <v>69</v>
      </c>
      <c r="D24" s="32"/>
      <c r="E24" s="20">
        <f t="shared" si="0"/>
        <v>0</v>
      </c>
    </row>
    <row r="25" spans="2:5" ht="46.5" hidden="1" customHeight="1" x14ac:dyDescent="0.3">
      <c r="B25" s="23" t="s">
        <v>70</v>
      </c>
      <c r="C25" s="24" t="s">
        <v>71</v>
      </c>
      <c r="D25" s="25">
        <f>D26+D28+D32</f>
        <v>0</v>
      </c>
      <c r="E25" s="20">
        <f t="shared" si="0"/>
        <v>0</v>
      </c>
    </row>
    <row r="26" spans="2:5" ht="34.5" hidden="1" customHeight="1" x14ac:dyDescent="0.3">
      <c r="B26" s="23" t="s">
        <v>72</v>
      </c>
      <c r="C26" s="24" t="s">
        <v>73</v>
      </c>
      <c r="D26" s="25">
        <f>D27</f>
        <v>0</v>
      </c>
      <c r="E26" s="20">
        <f t="shared" si="0"/>
        <v>0</v>
      </c>
    </row>
    <row r="27" spans="2:5" ht="21" hidden="1" customHeight="1" x14ac:dyDescent="0.3">
      <c r="B27" s="30" t="s">
        <v>74</v>
      </c>
      <c r="C27" s="31" t="s">
        <v>75</v>
      </c>
      <c r="D27" s="32">
        <v>0</v>
      </c>
      <c r="E27" s="20">
        <f t="shared" si="0"/>
        <v>0</v>
      </c>
    </row>
    <row r="28" spans="2:5" ht="36.75" hidden="1" customHeight="1" x14ac:dyDescent="0.3">
      <c r="B28" s="23" t="s">
        <v>76</v>
      </c>
      <c r="C28" s="24" t="s">
        <v>77</v>
      </c>
      <c r="D28" s="25">
        <f>D30</f>
        <v>0</v>
      </c>
      <c r="E28" s="20">
        <f t="shared" si="0"/>
        <v>0</v>
      </c>
    </row>
    <row r="29" spans="2:5" ht="24" hidden="1" customHeight="1" x14ac:dyDescent="0.3">
      <c r="B29" s="30" t="s">
        <v>78</v>
      </c>
      <c r="C29" s="31" t="s">
        <v>79</v>
      </c>
      <c r="D29" s="32"/>
      <c r="E29" s="20">
        <f t="shared" si="0"/>
        <v>0</v>
      </c>
    </row>
    <row r="30" spans="2:5" ht="30.75" hidden="1" customHeight="1" x14ac:dyDescent="0.3">
      <c r="B30" s="30" t="s">
        <v>80</v>
      </c>
      <c r="C30" s="31" t="s">
        <v>81</v>
      </c>
      <c r="D30" s="32">
        <f>SUM(D31)</f>
        <v>0</v>
      </c>
      <c r="E30" s="20">
        <f t="shared" si="0"/>
        <v>0</v>
      </c>
    </row>
    <row r="31" spans="2:5" ht="24" hidden="1" customHeight="1" x14ac:dyDescent="0.3">
      <c r="B31" s="30" t="s">
        <v>82</v>
      </c>
      <c r="C31" s="31" t="s">
        <v>83</v>
      </c>
      <c r="D31" s="32">
        <v>0</v>
      </c>
      <c r="E31" s="20">
        <f t="shared" si="0"/>
        <v>0</v>
      </c>
    </row>
    <row r="32" spans="2:5" ht="30" hidden="1" customHeight="1" x14ac:dyDescent="0.3">
      <c r="B32" s="23" t="s">
        <v>84</v>
      </c>
      <c r="C32" s="24" t="s">
        <v>85</v>
      </c>
      <c r="D32" s="25">
        <f>D33</f>
        <v>0</v>
      </c>
      <c r="E32" s="20">
        <f t="shared" si="0"/>
        <v>0</v>
      </c>
    </row>
    <row r="33" spans="2:7" ht="32.25" hidden="1" customHeight="1" x14ac:dyDescent="0.3">
      <c r="B33" s="30" t="s">
        <v>86</v>
      </c>
      <c r="C33" s="31" t="s">
        <v>87</v>
      </c>
      <c r="D33" s="32">
        <v>0</v>
      </c>
      <c r="E33" s="20">
        <f t="shared" si="0"/>
        <v>0</v>
      </c>
    </row>
    <row r="34" spans="2:7" ht="18.75" hidden="1" customHeight="1" x14ac:dyDescent="0.3">
      <c r="B34" s="30" t="s">
        <v>88</v>
      </c>
      <c r="C34" s="31" t="s">
        <v>89</v>
      </c>
      <c r="D34" s="32">
        <v>0</v>
      </c>
      <c r="E34" s="20">
        <f t="shared" si="0"/>
        <v>0</v>
      </c>
    </row>
    <row r="35" spans="2:7" ht="18.75" hidden="1" customHeight="1" x14ac:dyDescent="0.3">
      <c r="B35" s="30" t="s">
        <v>90</v>
      </c>
      <c r="C35" s="31" t="s">
        <v>91</v>
      </c>
      <c r="D35" s="32">
        <v>0</v>
      </c>
      <c r="E35" s="20">
        <f t="shared" si="0"/>
        <v>0</v>
      </c>
    </row>
    <row r="36" spans="2:7" ht="18.75" hidden="1" customHeight="1" x14ac:dyDescent="0.3">
      <c r="B36" s="30" t="s">
        <v>92</v>
      </c>
      <c r="C36" s="31" t="s">
        <v>93</v>
      </c>
      <c r="D36" s="32">
        <v>0</v>
      </c>
      <c r="E36" s="20">
        <f t="shared" si="0"/>
        <v>0</v>
      </c>
    </row>
    <row r="37" spans="2:7" ht="18.75" hidden="1" customHeight="1" x14ac:dyDescent="0.3">
      <c r="B37" s="23" t="s">
        <v>94</v>
      </c>
      <c r="C37" s="24" t="s">
        <v>95</v>
      </c>
      <c r="D37" s="25">
        <f>+D38</f>
        <v>0</v>
      </c>
      <c r="E37" s="20">
        <f t="shared" si="0"/>
        <v>0</v>
      </c>
    </row>
    <row r="38" spans="2:7" ht="18.75" hidden="1" customHeight="1" x14ac:dyDescent="0.3">
      <c r="B38" s="23" t="s">
        <v>96</v>
      </c>
      <c r="C38" s="24" t="s">
        <v>97</v>
      </c>
      <c r="D38" s="25">
        <f>SUM(D39:D39)</f>
        <v>0</v>
      </c>
      <c r="E38" s="20">
        <f t="shared" si="0"/>
        <v>0</v>
      </c>
    </row>
    <row r="39" spans="2:7" ht="18.75" hidden="1" customHeight="1" x14ac:dyDescent="0.3">
      <c r="B39" s="30" t="s">
        <v>98</v>
      </c>
      <c r="C39" s="31" t="s">
        <v>99</v>
      </c>
      <c r="D39" s="32">
        <v>0</v>
      </c>
      <c r="E39" s="20">
        <f t="shared" si="0"/>
        <v>0</v>
      </c>
    </row>
    <row r="40" spans="2:7" ht="24" hidden="1" customHeight="1" x14ac:dyDescent="0.3">
      <c r="B40" s="30"/>
      <c r="C40" s="31"/>
      <c r="D40" s="33"/>
      <c r="E40" s="20">
        <f t="shared" ref="E40:E71" si="1">+D40/$D$134</f>
        <v>0</v>
      </c>
    </row>
    <row r="41" spans="2:7" ht="18.75" hidden="1" customHeight="1" x14ac:dyDescent="0.3">
      <c r="B41" s="30"/>
      <c r="C41" s="31"/>
      <c r="D41" s="33"/>
      <c r="E41" s="20">
        <f t="shared" si="1"/>
        <v>0</v>
      </c>
    </row>
    <row r="42" spans="2:7" ht="18.75" hidden="1" customHeight="1" x14ac:dyDescent="0.3">
      <c r="B42" s="23" t="s">
        <v>100</v>
      </c>
      <c r="C42" s="24" t="s">
        <v>101</v>
      </c>
      <c r="D42" s="28">
        <f>D44+D58+D62+D65+D71+D75</f>
        <v>0</v>
      </c>
      <c r="E42" s="20">
        <f t="shared" si="1"/>
        <v>0</v>
      </c>
      <c r="G42" s="34"/>
    </row>
    <row r="43" spans="2:7" ht="18.75" hidden="1" customHeight="1" x14ac:dyDescent="0.3">
      <c r="B43" s="23"/>
      <c r="C43" s="24"/>
      <c r="D43" s="25"/>
      <c r="E43" s="20">
        <f t="shared" si="1"/>
        <v>0</v>
      </c>
      <c r="G43" s="34"/>
    </row>
    <row r="44" spans="2:7" ht="18.75" hidden="1" customHeight="1" x14ac:dyDescent="0.3">
      <c r="B44" s="23" t="s">
        <v>102</v>
      </c>
      <c r="C44" s="24" t="s">
        <v>103</v>
      </c>
      <c r="D44" s="28">
        <f>D45+D48+D54</f>
        <v>0</v>
      </c>
      <c r="E44" s="20">
        <f t="shared" si="1"/>
        <v>0</v>
      </c>
    </row>
    <row r="45" spans="2:7" ht="18.75" hidden="1" customHeight="1" x14ac:dyDescent="0.3">
      <c r="B45" s="23" t="s">
        <v>104</v>
      </c>
      <c r="C45" s="24" t="s">
        <v>105</v>
      </c>
      <c r="D45" s="28">
        <f>D46</f>
        <v>0</v>
      </c>
      <c r="E45" s="20">
        <f t="shared" si="1"/>
        <v>0</v>
      </c>
    </row>
    <row r="46" spans="2:7" ht="18.75" hidden="1" customHeight="1" x14ac:dyDescent="0.3">
      <c r="B46" s="30" t="s">
        <v>106</v>
      </c>
      <c r="C46" s="31" t="s">
        <v>107</v>
      </c>
      <c r="D46" s="32">
        <f>SUM(D47)</f>
        <v>0</v>
      </c>
      <c r="E46" s="20">
        <f t="shared" si="1"/>
        <v>0</v>
      </c>
    </row>
    <row r="47" spans="2:7" ht="24" hidden="1" customHeight="1" x14ac:dyDescent="0.3">
      <c r="B47" s="30" t="s">
        <v>108</v>
      </c>
      <c r="C47" s="31" t="s">
        <v>109</v>
      </c>
      <c r="D47" s="32">
        <v>0</v>
      </c>
      <c r="E47" s="20">
        <f t="shared" si="1"/>
        <v>0</v>
      </c>
    </row>
    <row r="48" spans="2:7" ht="18.75" hidden="1" customHeight="1" x14ac:dyDescent="0.3">
      <c r="B48" s="23" t="s">
        <v>110</v>
      </c>
      <c r="C48" s="24" t="s">
        <v>111</v>
      </c>
      <c r="D48" s="28">
        <f>D49+D50</f>
        <v>0</v>
      </c>
      <c r="E48" s="20">
        <f t="shared" si="1"/>
        <v>0</v>
      </c>
    </row>
    <row r="49" spans="2:5" ht="18.75" hidden="1" customHeight="1" x14ac:dyDescent="0.3">
      <c r="B49" s="30" t="s">
        <v>112</v>
      </c>
      <c r="C49" s="31" t="s">
        <v>113</v>
      </c>
      <c r="D49" s="32">
        <v>0</v>
      </c>
      <c r="E49" s="20">
        <f t="shared" si="1"/>
        <v>0</v>
      </c>
    </row>
    <row r="50" spans="2:5" ht="18.75" hidden="1" customHeight="1" x14ac:dyDescent="0.3">
      <c r="B50" s="30" t="s">
        <v>114</v>
      </c>
      <c r="C50" s="31" t="s">
        <v>115</v>
      </c>
      <c r="D50" s="32">
        <f>D51+D52+D53</f>
        <v>0</v>
      </c>
      <c r="E50" s="20">
        <f t="shared" si="1"/>
        <v>0</v>
      </c>
    </row>
    <row r="51" spans="2:5" ht="18.75" hidden="1" customHeight="1" x14ac:dyDescent="0.3">
      <c r="B51" s="30" t="s">
        <v>116</v>
      </c>
      <c r="C51" s="31" t="s">
        <v>117</v>
      </c>
      <c r="D51" s="32">
        <v>0</v>
      </c>
      <c r="E51" s="20">
        <f t="shared" si="1"/>
        <v>0</v>
      </c>
    </row>
    <row r="52" spans="2:5" ht="18.75" hidden="1" customHeight="1" x14ac:dyDescent="0.3">
      <c r="B52" s="30" t="s">
        <v>118</v>
      </c>
      <c r="C52" s="31" t="s">
        <v>119</v>
      </c>
      <c r="D52" s="32">
        <v>0</v>
      </c>
      <c r="E52" s="20">
        <f t="shared" si="1"/>
        <v>0</v>
      </c>
    </row>
    <row r="53" spans="2:5" ht="24" hidden="1" customHeight="1" x14ac:dyDescent="0.3">
      <c r="B53" s="30" t="s">
        <v>120</v>
      </c>
      <c r="C53" s="31" t="s">
        <v>121</v>
      </c>
      <c r="D53" s="32">
        <v>0</v>
      </c>
      <c r="E53" s="20">
        <f t="shared" si="1"/>
        <v>0</v>
      </c>
    </row>
    <row r="54" spans="2:5" ht="18.75" hidden="1" customHeight="1" x14ac:dyDescent="0.3">
      <c r="B54" s="23" t="s">
        <v>122</v>
      </c>
      <c r="C54" s="24" t="s">
        <v>123</v>
      </c>
      <c r="D54" s="28">
        <f>D55+D57</f>
        <v>0</v>
      </c>
      <c r="E54" s="20">
        <f t="shared" si="1"/>
        <v>0</v>
      </c>
    </row>
    <row r="55" spans="2:5" ht="18.75" hidden="1" customHeight="1" x14ac:dyDescent="0.3">
      <c r="B55" s="30" t="s">
        <v>124</v>
      </c>
      <c r="C55" s="31" t="s">
        <v>125</v>
      </c>
      <c r="D55" s="32">
        <v>0</v>
      </c>
      <c r="E55" s="20">
        <f t="shared" si="1"/>
        <v>0</v>
      </c>
    </row>
    <row r="56" spans="2:5" ht="24" hidden="1" customHeight="1" x14ac:dyDescent="0.3">
      <c r="B56" s="30" t="s">
        <v>126</v>
      </c>
      <c r="C56" s="31" t="s">
        <v>127</v>
      </c>
      <c r="D56" s="35">
        <v>0</v>
      </c>
      <c r="E56" s="20">
        <f t="shared" si="1"/>
        <v>0</v>
      </c>
    </row>
    <row r="57" spans="2:5" ht="18.75" hidden="1" customHeight="1" x14ac:dyDescent="0.3">
      <c r="B57" s="30" t="s">
        <v>128</v>
      </c>
      <c r="C57" s="31" t="s">
        <v>129</v>
      </c>
      <c r="D57" s="32">
        <v>0</v>
      </c>
      <c r="E57" s="20">
        <f t="shared" si="1"/>
        <v>0</v>
      </c>
    </row>
    <row r="58" spans="2:5" ht="18.75" hidden="1" customHeight="1" x14ac:dyDescent="0.3">
      <c r="B58" s="23" t="s">
        <v>130</v>
      </c>
      <c r="C58" s="24" t="s">
        <v>131</v>
      </c>
      <c r="D58" s="28">
        <f>D59</f>
        <v>0</v>
      </c>
      <c r="E58" s="20">
        <f t="shared" si="1"/>
        <v>0</v>
      </c>
    </row>
    <row r="59" spans="2:5" ht="29.25" hidden="1" customHeight="1" x14ac:dyDescent="0.3">
      <c r="B59" s="23" t="s">
        <v>132</v>
      </c>
      <c r="C59" s="24" t="s">
        <v>133</v>
      </c>
      <c r="D59" s="25">
        <f>D60</f>
        <v>0</v>
      </c>
      <c r="E59" s="20">
        <f t="shared" si="1"/>
        <v>0</v>
      </c>
    </row>
    <row r="60" spans="2:5" ht="27.75" hidden="1" customHeight="1" x14ac:dyDescent="0.3">
      <c r="B60" s="30" t="s">
        <v>134</v>
      </c>
      <c r="C60" s="31" t="s">
        <v>135</v>
      </c>
      <c r="D60" s="32">
        <f>SUM(D61)</f>
        <v>0</v>
      </c>
      <c r="E60" s="20">
        <f t="shared" si="1"/>
        <v>0</v>
      </c>
    </row>
    <row r="61" spans="2:5" ht="24" hidden="1" customHeight="1" x14ac:dyDescent="0.3">
      <c r="B61" s="30" t="s">
        <v>136</v>
      </c>
      <c r="C61" s="31" t="s">
        <v>137</v>
      </c>
      <c r="D61" s="32">
        <v>0</v>
      </c>
      <c r="E61" s="20">
        <f t="shared" si="1"/>
        <v>0</v>
      </c>
    </row>
    <row r="62" spans="2:5" ht="18.75" hidden="1" customHeight="1" x14ac:dyDescent="0.3">
      <c r="B62" s="23" t="s">
        <v>138</v>
      </c>
      <c r="C62" s="24" t="s">
        <v>139</v>
      </c>
      <c r="D62" s="28">
        <f>D63</f>
        <v>0</v>
      </c>
      <c r="E62" s="20">
        <f t="shared" si="1"/>
        <v>0</v>
      </c>
    </row>
    <row r="63" spans="2:5" ht="18.75" hidden="1" customHeight="1" x14ac:dyDescent="0.3">
      <c r="B63" s="23" t="s">
        <v>140</v>
      </c>
      <c r="C63" s="24" t="s">
        <v>141</v>
      </c>
      <c r="D63" s="25">
        <f>D64</f>
        <v>0</v>
      </c>
      <c r="E63" s="20">
        <f t="shared" si="1"/>
        <v>0</v>
      </c>
    </row>
    <row r="64" spans="2:5" ht="32.25" hidden="1" customHeight="1" x14ac:dyDescent="0.3">
      <c r="B64" s="30" t="s">
        <v>142</v>
      </c>
      <c r="C64" s="31" t="s">
        <v>143</v>
      </c>
      <c r="D64" s="32">
        <v>0</v>
      </c>
      <c r="E64" s="20">
        <f t="shared" si="1"/>
        <v>0</v>
      </c>
    </row>
    <row r="65" spans="2:5" ht="30" hidden="1" customHeight="1" x14ac:dyDescent="0.3">
      <c r="B65" s="23" t="s">
        <v>144</v>
      </c>
      <c r="C65" s="24" t="s">
        <v>145</v>
      </c>
      <c r="D65" s="28">
        <f>D66</f>
        <v>0</v>
      </c>
      <c r="E65" s="20">
        <f t="shared" si="1"/>
        <v>0</v>
      </c>
    </row>
    <row r="66" spans="2:5" ht="18.75" hidden="1" customHeight="1" x14ac:dyDescent="0.3">
      <c r="B66" s="23" t="s">
        <v>146</v>
      </c>
      <c r="C66" s="24" t="s">
        <v>147</v>
      </c>
      <c r="D66" s="25">
        <f>D67+D69+D70</f>
        <v>0</v>
      </c>
      <c r="E66" s="20">
        <f t="shared" si="1"/>
        <v>0</v>
      </c>
    </row>
    <row r="67" spans="2:5" ht="24" hidden="1" customHeight="1" x14ac:dyDescent="0.3">
      <c r="B67" s="30" t="s">
        <v>148</v>
      </c>
      <c r="C67" s="31" t="s">
        <v>149</v>
      </c>
      <c r="D67" s="32">
        <v>0</v>
      </c>
      <c r="E67" s="20">
        <f t="shared" si="1"/>
        <v>0</v>
      </c>
    </row>
    <row r="68" spans="2:5" ht="24" hidden="1" customHeight="1" x14ac:dyDescent="0.3">
      <c r="B68" s="30" t="s">
        <v>150</v>
      </c>
      <c r="C68" s="31" t="s">
        <v>151</v>
      </c>
      <c r="D68" s="32">
        <v>0</v>
      </c>
      <c r="E68" s="20">
        <f t="shared" si="1"/>
        <v>0</v>
      </c>
    </row>
    <row r="69" spans="2:5" ht="24" hidden="1" customHeight="1" x14ac:dyDescent="0.3">
      <c r="B69" s="30" t="s">
        <v>152</v>
      </c>
      <c r="C69" s="31" t="s">
        <v>153</v>
      </c>
      <c r="D69" s="32">
        <v>0</v>
      </c>
      <c r="E69" s="20">
        <f t="shared" si="1"/>
        <v>0</v>
      </c>
    </row>
    <row r="70" spans="2:5" ht="24" hidden="1" customHeight="1" x14ac:dyDescent="0.3">
      <c r="B70" s="30" t="s">
        <v>154</v>
      </c>
      <c r="C70" s="31" t="s">
        <v>155</v>
      </c>
      <c r="D70" s="32">
        <v>0</v>
      </c>
      <c r="E70" s="20">
        <f t="shared" si="1"/>
        <v>0</v>
      </c>
    </row>
    <row r="71" spans="2:5" ht="18.75" hidden="1" customHeight="1" x14ac:dyDescent="0.3">
      <c r="B71" s="23" t="s">
        <v>156</v>
      </c>
      <c r="C71" s="24" t="s">
        <v>157</v>
      </c>
      <c r="D71" s="28">
        <f>SUM(D72:D74)</f>
        <v>0</v>
      </c>
      <c r="E71" s="20">
        <f t="shared" si="1"/>
        <v>0</v>
      </c>
    </row>
    <row r="72" spans="2:5" ht="24.75" hidden="1" customHeight="1" x14ac:dyDescent="0.3">
      <c r="B72" s="30" t="s">
        <v>158</v>
      </c>
      <c r="C72" s="31" t="s">
        <v>159</v>
      </c>
      <c r="D72" s="32">
        <v>0</v>
      </c>
      <c r="E72" s="20">
        <f t="shared" ref="E72:E103" si="2">+D72/$D$134</f>
        <v>0</v>
      </c>
    </row>
    <row r="73" spans="2:5" ht="31.5" hidden="1" customHeight="1" x14ac:dyDescent="0.3">
      <c r="B73" s="30" t="s">
        <v>160</v>
      </c>
      <c r="C73" s="31" t="s">
        <v>161</v>
      </c>
      <c r="D73" s="32">
        <v>0</v>
      </c>
      <c r="E73" s="20">
        <f t="shared" si="2"/>
        <v>0</v>
      </c>
    </row>
    <row r="74" spans="2:5" ht="24" hidden="1" customHeight="1" x14ac:dyDescent="0.3">
      <c r="B74" s="30" t="s">
        <v>162</v>
      </c>
      <c r="C74" s="31" t="s">
        <v>163</v>
      </c>
      <c r="D74" s="32"/>
      <c r="E74" s="20">
        <f t="shared" si="2"/>
        <v>0</v>
      </c>
    </row>
    <row r="75" spans="2:5" ht="24" hidden="1" customHeight="1" x14ac:dyDescent="0.3">
      <c r="B75" s="23" t="s">
        <v>164</v>
      </c>
      <c r="C75" s="24" t="s">
        <v>165</v>
      </c>
      <c r="D75" s="28">
        <f>SUM(D76:D79)</f>
        <v>0</v>
      </c>
      <c r="E75" s="20">
        <f t="shared" si="2"/>
        <v>0</v>
      </c>
    </row>
    <row r="76" spans="2:5" ht="24" hidden="1" customHeight="1" x14ac:dyDescent="0.3">
      <c r="B76" s="30" t="s">
        <v>166</v>
      </c>
      <c r="C76" s="31" t="s">
        <v>167</v>
      </c>
      <c r="D76" s="32">
        <v>0</v>
      </c>
      <c r="E76" s="20">
        <f t="shared" si="2"/>
        <v>0</v>
      </c>
    </row>
    <row r="77" spans="2:5" ht="24" hidden="1" customHeight="1" x14ac:dyDescent="0.3">
      <c r="B77" s="30" t="s">
        <v>168</v>
      </c>
      <c r="C77" s="31" t="s">
        <v>169</v>
      </c>
      <c r="D77" s="32">
        <v>0</v>
      </c>
      <c r="E77" s="20">
        <f t="shared" si="2"/>
        <v>0</v>
      </c>
    </row>
    <row r="78" spans="2:5" ht="24" hidden="1" customHeight="1" x14ac:dyDescent="0.3">
      <c r="B78" s="30" t="s">
        <v>170</v>
      </c>
      <c r="C78" s="31" t="s">
        <v>171</v>
      </c>
      <c r="D78" s="32">
        <v>0</v>
      </c>
      <c r="E78" s="20">
        <f t="shared" si="2"/>
        <v>0</v>
      </c>
    </row>
    <row r="79" spans="2:5" ht="24" hidden="1" customHeight="1" x14ac:dyDescent="0.3">
      <c r="B79" s="30" t="s">
        <v>172</v>
      </c>
      <c r="C79" s="31" t="s">
        <v>173</v>
      </c>
      <c r="D79" s="32">
        <v>0</v>
      </c>
      <c r="E79" s="20">
        <f t="shared" si="2"/>
        <v>0</v>
      </c>
    </row>
    <row r="80" spans="2:5" ht="24" hidden="1" customHeight="1" x14ac:dyDescent="0.3">
      <c r="B80" s="23" t="s">
        <v>11</v>
      </c>
      <c r="C80" s="24" t="s">
        <v>12</v>
      </c>
      <c r="D80" s="36">
        <f>+D81</f>
        <v>0</v>
      </c>
      <c r="E80" s="37">
        <f t="shared" si="2"/>
        <v>0</v>
      </c>
    </row>
    <row r="81" spans="2:6" ht="24" hidden="1" customHeight="1" x14ac:dyDescent="0.3">
      <c r="B81" s="23" t="s">
        <v>24</v>
      </c>
      <c r="C81" s="24" t="s">
        <v>25</v>
      </c>
      <c r="D81" s="36">
        <f>D82+D85</f>
        <v>0</v>
      </c>
      <c r="E81" s="37">
        <f t="shared" si="2"/>
        <v>0</v>
      </c>
    </row>
    <row r="82" spans="2:6" s="26" customFormat="1" ht="24" hidden="1" customHeight="1" x14ac:dyDescent="0.3">
      <c r="B82" s="23" t="s">
        <v>26</v>
      </c>
      <c r="C82" s="24" t="s">
        <v>27</v>
      </c>
      <c r="D82" s="36">
        <f>D83+D84</f>
        <v>0</v>
      </c>
      <c r="E82" s="37">
        <f t="shared" si="2"/>
        <v>0</v>
      </c>
    </row>
    <row r="83" spans="2:6" ht="18.75" hidden="1" customHeight="1" x14ac:dyDescent="0.3">
      <c r="B83" s="30" t="s">
        <v>174</v>
      </c>
      <c r="C83" s="31" t="s">
        <v>175</v>
      </c>
      <c r="D83" s="32">
        <v>0</v>
      </c>
      <c r="E83" s="37">
        <f t="shared" si="2"/>
        <v>0</v>
      </c>
    </row>
    <row r="84" spans="2:6" ht="32.25" hidden="1" customHeight="1" x14ac:dyDescent="0.3">
      <c r="B84" s="38" t="s">
        <v>28</v>
      </c>
      <c r="C84" s="31" t="s">
        <v>29</v>
      </c>
      <c r="D84" s="39">
        <f>+'[1]ASIENTO RESUMEN'!C10</f>
        <v>0</v>
      </c>
      <c r="E84" s="37">
        <f t="shared" si="2"/>
        <v>0</v>
      </c>
    </row>
    <row r="85" spans="2:6" s="26" customFormat="1" ht="32.25" hidden="1" customHeight="1" x14ac:dyDescent="0.3">
      <c r="B85" s="23" t="s">
        <v>176</v>
      </c>
      <c r="C85" s="24" t="s">
        <v>177</v>
      </c>
      <c r="D85" s="25">
        <f>D86</f>
        <v>0</v>
      </c>
      <c r="E85" s="37">
        <f t="shared" si="2"/>
        <v>0</v>
      </c>
    </row>
    <row r="86" spans="2:6" ht="18.75" hidden="1" customHeight="1" x14ac:dyDescent="0.3">
      <c r="B86" s="30" t="s">
        <v>178</v>
      </c>
      <c r="C86" s="31" t="s">
        <v>179</v>
      </c>
      <c r="D86" s="40">
        <v>0</v>
      </c>
      <c r="E86" s="37">
        <f t="shared" si="2"/>
        <v>0</v>
      </c>
      <c r="F86" s="41"/>
    </row>
    <row r="87" spans="2:6" ht="18.75" hidden="1" customHeight="1" x14ac:dyDescent="0.3">
      <c r="B87" s="17" t="s">
        <v>180</v>
      </c>
      <c r="C87" s="18" t="s">
        <v>181</v>
      </c>
      <c r="D87" s="19">
        <f>D88+D97</f>
        <v>0</v>
      </c>
      <c r="E87" s="20">
        <f t="shared" si="2"/>
        <v>0</v>
      </c>
      <c r="F87" s="42"/>
    </row>
    <row r="88" spans="2:6" ht="24" hidden="1" customHeight="1" x14ac:dyDescent="0.3">
      <c r="B88" s="43" t="s">
        <v>182</v>
      </c>
      <c r="C88" s="24" t="s">
        <v>183</v>
      </c>
      <c r="D88" s="25">
        <f>D89</f>
        <v>0</v>
      </c>
      <c r="E88" s="37">
        <f t="shared" si="2"/>
        <v>0</v>
      </c>
    </row>
    <row r="89" spans="2:6" ht="24" hidden="1" customHeight="1" x14ac:dyDescent="0.3">
      <c r="B89" s="43" t="s">
        <v>184</v>
      </c>
      <c r="C89" s="24" t="s">
        <v>185</v>
      </c>
      <c r="D89" s="25">
        <f>D91</f>
        <v>0</v>
      </c>
      <c r="E89" s="37">
        <f t="shared" si="2"/>
        <v>0</v>
      </c>
    </row>
    <row r="90" spans="2:6" ht="24" hidden="1" customHeight="1" x14ac:dyDescent="0.3">
      <c r="B90" s="44" t="s">
        <v>186</v>
      </c>
      <c r="C90" s="31" t="s">
        <v>187</v>
      </c>
      <c r="D90" s="32">
        <f>D91</f>
        <v>0</v>
      </c>
      <c r="E90" s="37">
        <f t="shared" si="2"/>
        <v>0</v>
      </c>
    </row>
    <row r="91" spans="2:6" ht="24" hidden="1" customHeight="1" x14ac:dyDescent="0.3">
      <c r="B91" s="44" t="s">
        <v>188</v>
      </c>
      <c r="C91" s="31" t="s">
        <v>93</v>
      </c>
      <c r="D91" s="32"/>
      <c r="E91" s="37">
        <f t="shared" si="2"/>
        <v>0</v>
      </c>
    </row>
    <row r="92" spans="2:6" ht="18.75" hidden="1" customHeight="1" x14ac:dyDescent="0.3">
      <c r="B92" s="43" t="s">
        <v>182</v>
      </c>
      <c r="C92" s="24" t="s">
        <v>183</v>
      </c>
      <c r="D92" s="25">
        <f>D93</f>
        <v>0</v>
      </c>
      <c r="E92" s="37">
        <f t="shared" si="2"/>
        <v>0</v>
      </c>
    </row>
    <row r="93" spans="2:6" ht="18.75" hidden="1" customHeight="1" x14ac:dyDescent="0.3">
      <c r="B93" s="43" t="s">
        <v>189</v>
      </c>
      <c r="C93" s="24" t="s">
        <v>190</v>
      </c>
      <c r="D93" s="25">
        <f>D94</f>
        <v>0</v>
      </c>
      <c r="E93" s="37">
        <f t="shared" si="2"/>
        <v>0</v>
      </c>
    </row>
    <row r="94" spans="2:6" ht="18.75" hidden="1" customHeight="1" x14ac:dyDescent="0.3">
      <c r="B94" s="43" t="s">
        <v>191</v>
      </c>
      <c r="C94" s="24" t="s">
        <v>192</v>
      </c>
      <c r="D94" s="25">
        <f>SUM(D95:D96)</f>
        <v>0</v>
      </c>
      <c r="E94" s="37">
        <f t="shared" si="2"/>
        <v>0</v>
      </c>
    </row>
    <row r="95" spans="2:6" ht="18.75" hidden="1" customHeight="1" x14ac:dyDescent="0.3">
      <c r="B95" s="43" t="s">
        <v>193</v>
      </c>
      <c r="C95" s="31" t="s">
        <v>194</v>
      </c>
      <c r="D95" s="32">
        <v>0</v>
      </c>
      <c r="E95" s="37">
        <f t="shared" si="2"/>
        <v>0</v>
      </c>
    </row>
    <row r="96" spans="2:6" ht="18.75" hidden="1" customHeight="1" x14ac:dyDescent="0.3">
      <c r="B96" s="43" t="s">
        <v>195</v>
      </c>
      <c r="C96" s="31" t="s">
        <v>196</v>
      </c>
      <c r="D96" s="32">
        <v>0</v>
      </c>
      <c r="E96" s="37">
        <f t="shared" si="2"/>
        <v>0</v>
      </c>
    </row>
    <row r="97" spans="2:6" ht="18.75" hidden="1" customHeight="1" x14ac:dyDescent="0.3">
      <c r="B97" s="23" t="s">
        <v>197</v>
      </c>
      <c r="C97" s="24" t="s">
        <v>198</v>
      </c>
      <c r="D97" s="25">
        <f>D98+D108</f>
        <v>0</v>
      </c>
      <c r="E97" s="37">
        <f t="shared" si="2"/>
        <v>0</v>
      </c>
      <c r="F97" s="29"/>
    </row>
    <row r="98" spans="2:6" ht="28.5" hidden="1" customHeight="1" x14ac:dyDescent="0.3">
      <c r="B98" s="23" t="s">
        <v>199</v>
      </c>
      <c r="C98" s="24" t="s">
        <v>200</v>
      </c>
      <c r="D98" s="25">
        <f>D99+D105+D102</f>
        <v>0</v>
      </c>
      <c r="E98" s="37">
        <f t="shared" si="2"/>
        <v>0</v>
      </c>
      <c r="F98" s="45"/>
    </row>
    <row r="99" spans="2:6" ht="18.75" hidden="1" customHeight="1" x14ac:dyDescent="0.3">
      <c r="B99" s="23" t="s">
        <v>201</v>
      </c>
      <c r="C99" s="24" t="s">
        <v>202</v>
      </c>
      <c r="D99" s="25">
        <f>+D100+D101</f>
        <v>0</v>
      </c>
      <c r="E99" s="37">
        <f t="shared" si="2"/>
        <v>0</v>
      </c>
    </row>
    <row r="100" spans="2:6" ht="15" hidden="1" customHeight="1" x14ac:dyDescent="0.3">
      <c r="B100" s="30" t="s">
        <v>203</v>
      </c>
      <c r="C100" s="31" t="s">
        <v>204</v>
      </c>
      <c r="D100" s="32">
        <v>0</v>
      </c>
      <c r="E100" s="37">
        <f t="shared" si="2"/>
        <v>0</v>
      </c>
    </row>
    <row r="101" spans="2:6" ht="24" hidden="1" customHeight="1" x14ac:dyDescent="0.3">
      <c r="B101" s="30" t="s">
        <v>205</v>
      </c>
      <c r="C101" s="31" t="s">
        <v>206</v>
      </c>
      <c r="D101" s="32">
        <v>0</v>
      </c>
      <c r="E101" s="37">
        <f t="shared" si="2"/>
        <v>0</v>
      </c>
    </row>
    <row r="102" spans="2:6" ht="18.75" hidden="1" customHeight="1" x14ac:dyDescent="0.3">
      <c r="B102" s="23" t="s">
        <v>207</v>
      </c>
      <c r="C102" s="24" t="s">
        <v>208</v>
      </c>
      <c r="D102" s="25">
        <f>D103+D104</f>
        <v>0</v>
      </c>
      <c r="E102" s="37">
        <f t="shared" si="2"/>
        <v>0</v>
      </c>
      <c r="F102" s="29"/>
    </row>
    <row r="103" spans="2:6" ht="15" hidden="1" x14ac:dyDescent="0.3">
      <c r="B103" s="30" t="s">
        <v>209</v>
      </c>
      <c r="C103" s="31" t="s">
        <v>175</v>
      </c>
      <c r="D103" s="32">
        <v>0</v>
      </c>
      <c r="E103" s="37">
        <f t="shared" si="2"/>
        <v>0</v>
      </c>
    </row>
    <row r="104" spans="2:6" ht="37.5" hidden="1" customHeight="1" x14ac:dyDescent="0.3">
      <c r="B104" s="30" t="s">
        <v>210</v>
      </c>
      <c r="C104" s="31" t="s">
        <v>211</v>
      </c>
      <c r="D104" s="32"/>
      <c r="E104" s="37">
        <f t="shared" ref="E104:E135" si="3">+D104/$D$134</f>
        <v>0</v>
      </c>
    </row>
    <row r="105" spans="2:6" ht="37.5" hidden="1" customHeight="1" x14ac:dyDescent="0.3">
      <c r="B105" s="23" t="s">
        <v>212</v>
      </c>
      <c r="C105" s="24" t="s">
        <v>213</v>
      </c>
      <c r="D105" s="25">
        <f>+D106</f>
        <v>0</v>
      </c>
      <c r="E105" s="37">
        <f t="shared" si="3"/>
        <v>0</v>
      </c>
    </row>
    <row r="106" spans="2:6" ht="15" hidden="1" x14ac:dyDescent="0.3">
      <c r="B106" s="30" t="s">
        <v>214</v>
      </c>
      <c r="C106" s="31" t="s">
        <v>215</v>
      </c>
      <c r="D106" s="40">
        <v>0</v>
      </c>
      <c r="E106" s="37">
        <f t="shared" si="3"/>
        <v>0</v>
      </c>
    </row>
    <row r="107" spans="2:6" ht="37.5" hidden="1" customHeight="1" x14ac:dyDescent="0.3">
      <c r="B107" s="30" t="s">
        <v>214</v>
      </c>
      <c r="C107" s="31" t="s">
        <v>216</v>
      </c>
      <c r="D107" s="32">
        <v>0</v>
      </c>
      <c r="E107" s="37">
        <f t="shared" si="3"/>
        <v>0</v>
      </c>
    </row>
    <row r="108" spans="2:6" ht="18.75" hidden="1" customHeight="1" x14ac:dyDescent="0.3">
      <c r="B108" s="23" t="s">
        <v>217</v>
      </c>
      <c r="C108" s="24" t="s">
        <v>218</v>
      </c>
      <c r="D108" s="46">
        <f>+D109</f>
        <v>0</v>
      </c>
      <c r="E108" s="37">
        <f t="shared" si="3"/>
        <v>0</v>
      </c>
    </row>
    <row r="109" spans="2:6" ht="15" hidden="1" x14ac:dyDescent="0.3">
      <c r="B109" s="30" t="s">
        <v>219</v>
      </c>
      <c r="C109" s="31" t="s">
        <v>220</v>
      </c>
      <c r="D109" s="47">
        <f>+D110</f>
        <v>0</v>
      </c>
      <c r="E109" s="37">
        <f t="shared" si="3"/>
        <v>0</v>
      </c>
    </row>
    <row r="110" spans="2:6" ht="15" hidden="1" x14ac:dyDescent="0.3">
      <c r="B110" s="30" t="s">
        <v>221</v>
      </c>
      <c r="C110" s="31" t="s">
        <v>222</v>
      </c>
      <c r="D110" s="47"/>
      <c r="E110" s="37">
        <f t="shared" si="3"/>
        <v>0</v>
      </c>
    </row>
    <row r="111" spans="2:6" ht="18" x14ac:dyDescent="0.3">
      <c r="B111" s="17" t="s">
        <v>13</v>
      </c>
      <c r="C111" s="18" t="s">
        <v>14</v>
      </c>
      <c r="D111" s="19">
        <f>+D112+D115</f>
        <v>2414006690</v>
      </c>
      <c r="E111" s="20">
        <f t="shared" si="3"/>
        <v>1</v>
      </c>
    </row>
    <row r="112" spans="2:6" ht="18.75" hidden="1" customHeight="1" x14ac:dyDescent="0.3">
      <c r="B112" s="48" t="s">
        <v>223</v>
      </c>
      <c r="C112" s="24" t="s">
        <v>224</v>
      </c>
      <c r="D112" s="49">
        <f>+D113</f>
        <v>0</v>
      </c>
      <c r="E112" s="37">
        <f t="shared" si="3"/>
        <v>0</v>
      </c>
    </row>
    <row r="113" spans="2:7" ht="18.75" hidden="1" customHeight="1" x14ac:dyDescent="0.3">
      <c r="B113" s="23" t="s">
        <v>225</v>
      </c>
      <c r="C113" s="31" t="s">
        <v>226</v>
      </c>
      <c r="D113" s="39">
        <f>+D114</f>
        <v>0</v>
      </c>
      <c r="E113" s="37">
        <f t="shared" si="3"/>
        <v>0</v>
      </c>
    </row>
    <row r="114" spans="2:7" ht="18.75" hidden="1" customHeight="1" x14ac:dyDescent="0.3">
      <c r="B114" s="23" t="s">
        <v>227</v>
      </c>
      <c r="C114" s="31" t="s">
        <v>228</v>
      </c>
      <c r="D114" s="39">
        <v>0</v>
      </c>
      <c r="E114" s="37">
        <f t="shared" si="3"/>
        <v>0</v>
      </c>
    </row>
    <row r="115" spans="2:7" ht="19.2" customHeight="1" x14ac:dyDescent="0.3">
      <c r="B115" s="48" t="s">
        <v>15</v>
      </c>
      <c r="C115" s="24" t="s">
        <v>16</v>
      </c>
      <c r="D115" s="50">
        <f>+D116+D117</f>
        <v>2414006690</v>
      </c>
      <c r="E115" s="37">
        <f t="shared" si="3"/>
        <v>1</v>
      </c>
    </row>
    <row r="116" spans="2:7" ht="19.5" customHeight="1" x14ac:dyDescent="0.3">
      <c r="B116" s="23" t="s">
        <v>17</v>
      </c>
      <c r="C116" s="24" t="s">
        <v>21</v>
      </c>
      <c r="D116" s="36">
        <f>1209683437-20000000</f>
        <v>1189683437</v>
      </c>
      <c r="E116" s="37">
        <f t="shared" si="3"/>
        <v>0.49282524440725556</v>
      </c>
    </row>
    <row r="117" spans="2:7" ht="19.5" customHeight="1" x14ac:dyDescent="0.3">
      <c r="B117" s="88" t="s">
        <v>18</v>
      </c>
      <c r="C117" s="24" t="s">
        <v>19</v>
      </c>
      <c r="D117" s="36">
        <f>+SUM(D118:D133)</f>
        <v>1224323253</v>
      </c>
      <c r="E117" s="37">
        <f t="shared" si="3"/>
        <v>0.5071747555927445</v>
      </c>
    </row>
    <row r="118" spans="2:7" ht="27" customHeight="1" x14ac:dyDescent="0.3">
      <c r="B118" s="89"/>
      <c r="C118" s="52" t="s">
        <v>35</v>
      </c>
      <c r="D118" s="39">
        <f>+'[1]ASIENTO RESUMEN'!C40</f>
        <v>12155750</v>
      </c>
      <c r="E118" s="37">
        <f t="shared" si="3"/>
        <v>5.035508000187025E-3</v>
      </c>
      <c r="F118" s="53"/>
    </row>
    <row r="119" spans="2:7" ht="27.75" customHeight="1" x14ac:dyDescent="0.3">
      <c r="B119" s="89"/>
      <c r="C119" s="54" t="s">
        <v>229</v>
      </c>
      <c r="D119" s="39">
        <f>+'[1]ASIENTO RESUMEN'!C41</f>
        <v>6077874</v>
      </c>
      <c r="E119" s="37">
        <f t="shared" si="3"/>
        <v>2.5177535858444534E-3</v>
      </c>
    </row>
    <row r="120" spans="2:7" ht="14.4" x14ac:dyDescent="0.3">
      <c r="B120" s="89"/>
      <c r="C120" s="54" t="s">
        <v>36</v>
      </c>
      <c r="D120" s="39">
        <f>+'[1]ASIENTO RESUMEN'!C42</f>
        <v>15299056</v>
      </c>
      <c r="E120" s="37">
        <f t="shared" si="3"/>
        <v>6.3376195531587359E-3</v>
      </c>
      <c r="F120" s="29"/>
      <c r="G120" s="29"/>
    </row>
    <row r="121" spans="2:7" ht="28.8" x14ac:dyDescent="0.3">
      <c r="B121" s="89"/>
      <c r="C121" s="54" t="s">
        <v>230</v>
      </c>
      <c r="D121" s="39">
        <f>+'[1]ASIENTO RESUMEN'!C45</f>
        <v>6379902</v>
      </c>
      <c r="E121" s="37">
        <f t="shared" si="3"/>
        <v>2.6428684006671085E-3</v>
      </c>
      <c r="F121" s="55"/>
    </row>
    <row r="122" spans="2:7" ht="14.4" x14ac:dyDescent="0.3">
      <c r="B122" s="89"/>
      <c r="C122" s="54" t="s">
        <v>37</v>
      </c>
      <c r="D122" s="39">
        <f>+'[1]ASIENTO RESUMEN'!C43</f>
        <v>91605</v>
      </c>
      <c r="E122" s="37">
        <f t="shared" si="3"/>
        <v>3.794728505909816E-5</v>
      </c>
      <c r="F122" s="56"/>
    </row>
    <row r="123" spans="2:7" ht="14.4" x14ac:dyDescent="0.3">
      <c r="B123" s="89"/>
      <c r="C123" s="54" t="s">
        <v>231</v>
      </c>
      <c r="D123" s="39">
        <f>+'[1]ASIENTO RESUMEN'!C47</f>
        <v>311617877</v>
      </c>
      <c r="E123" s="37">
        <f t="shared" si="3"/>
        <v>0.12908741234681501</v>
      </c>
    </row>
    <row r="124" spans="2:7" ht="14.4" x14ac:dyDescent="0.3">
      <c r="B124" s="89"/>
      <c r="C124" s="57" t="s">
        <v>232</v>
      </c>
      <c r="D124" s="58">
        <f>+'[1]ASIENTO RESUMEN'!C64</f>
        <v>692178134</v>
      </c>
      <c r="E124" s="37">
        <f t="shared" si="3"/>
        <v>0.28673414074092729</v>
      </c>
    </row>
    <row r="125" spans="2:7" ht="14.4" x14ac:dyDescent="0.3">
      <c r="B125" s="89"/>
      <c r="C125" s="54" t="s">
        <v>22</v>
      </c>
      <c r="D125" s="39">
        <f>+'[1]ASIENTO RESUMEN'!C53</f>
        <v>143775193</v>
      </c>
      <c r="E125" s="37">
        <f t="shared" si="3"/>
        <v>5.9558738422551764E-2</v>
      </c>
    </row>
    <row r="126" spans="2:7" ht="32.25" customHeight="1" x14ac:dyDescent="0.3">
      <c r="B126" s="89"/>
      <c r="C126" s="54" t="s">
        <v>23</v>
      </c>
      <c r="D126" s="39">
        <f>+'[1]ASIENTO RESUMEN'!C51</f>
        <v>36747862</v>
      </c>
      <c r="E126" s="37">
        <f t="shared" si="3"/>
        <v>1.5222767257533989E-2</v>
      </c>
    </row>
    <row r="127" spans="2:7" ht="30" hidden="1" customHeight="1" x14ac:dyDescent="0.3">
      <c r="B127" s="23" t="s">
        <v>233</v>
      </c>
      <c r="C127" s="31"/>
      <c r="D127" s="39">
        <v>0</v>
      </c>
      <c r="E127" s="37">
        <f t="shared" ref="E127:E133" si="4">+D127/$D$7</f>
        <v>0</v>
      </c>
    </row>
    <row r="128" spans="2:7" ht="14.4" hidden="1" x14ac:dyDescent="0.3">
      <c r="B128" s="23" t="s">
        <v>234</v>
      </c>
      <c r="C128" s="54"/>
      <c r="D128" s="39">
        <v>0</v>
      </c>
      <c r="E128" s="37">
        <f t="shared" si="4"/>
        <v>0</v>
      </c>
    </row>
    <row r="129" spans="2:5" ht="14.4" hidden="1" x14ac:dyDescent="0.3">
      <c r="B129" s="23" t="s">
        <v>235</v>
      </c>
      <c r="C129" s="59"/>
      <c r="D129" s="39">
        <v>0</v>
      </c>
      <c r="E129" s="37">
        <f t="shared" si="4"/>
        <v>0</v>
      </c>
    </row>
    <row r="130" spans="2:5" ht="14.4" hidden="1" x14ac:dyDescent="0.3">
      <c r="B130" s="23" t="s">
        <v>236</v>
      </c>
      <c r="C130" s="59"/>
      <c r="D130" s="39">
        <v>0</v>
      </c>
      <c r="E130" s="37">
        <f t="shared" si="4"/>
        <v>0</v>
      </c>
    </row>
    <row r="131" spans="2:5" ht="14.4" hidden="1" x14ac:dyDescent="0.3">
      <c r="B131" s="23" t="s">
        <v>237</v>
      </c>
      <c r="C131" s="59"/>
      <c r="D131" s="39">
        <v>0</v>
      </c>
      <c r="E131" s="37">
        <f t="shared" si="4"/>
        <v>0</v>
      </c>
    </row>
    <row r="132" spans="2:5" ht="14.4" hidden="1" x14ac:dyDescent="0.3">
      <c r="B132" s="23" t="s">
        <v>238</v>
      </c>
      <c r="C132" s="59"/>
      <c r="D132" s="39">
        <v>0</v>
      </c>
      <c r="E132" s="37">
        <f t="shared" si="4"/>
        <v>0</v>
      </c>
    </row>
    <row r="133" spans="2:5" ht="14.4" hidden="1" x14ac:dyDescent="0.3">
      <c r="B133" s="51" t="s">
        <v>239</v>
      </c>
      <c r="C133" s="60"/>
      <c r="D133" s="61">
        <v>0</v>
      </c>
      <c r="E133" s="62">
        <f t="shared" si="4"/>
        <v>0</v>
      </c>
    </row>
    <row r="134" spans="2:5" s="67" customFormat="1" ht="33.75" customHeight="1" thickBot="1" x14ac:dyDescent="0.35">
      <c r="B134" s="63"/>
      <c r="C134" s="64" t="s">
        <v>8</v>
      </c>
      <c r="D134" s="65">
        <f>+D111+D8+D87</f>
        <v>2414006690</v>
      </c>
      <c r="E134" s="66">
        <f>+D7/D134</f>
        <v>1</v>
      </c>
    </row>
    <row r="135" spans="2:5" x14ac:dyDescent="0.3">
      <c r="D135" s="69"/>
    </row>
    <row r="136" spans="2:5" x14ac:dyDescent="0.3">
      <c r="D136" s="29"/>
    </row>
  </sheetData>
  <sheetProtection formatCells="0"/>
  <mergeCells count="5">
    <mergeCell ref="B1:E1"/>
    <mergeCell ref="B2:E2"/>
    <mergeCell ref="B3:E3"/>
    <mergeCell ref="B4:E4"/>
    <mergeCell ref="B117:B126"/>
  </mergeCells>
  <printOptions horizontalCentered="1" verticalCentered="1"/>
  <pageMargins left="0.39370078740157483" right="0.39370078740157483" top="0.39370078740157483" bottom="0.59055118110236227" header="0" footer="0"/>
  <pageSetup scale="83" orientation="portrait" r:id="rId1"/>
  <headerFooter alignWithMargins="0"/>
  <drawing r:id="rId2"/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74EFF-943A-4DD7-AFCA-972BB34F188D}">
  <dimension ref="A1:AL226"/>
  <sheetViews>
    <sheetView zoomScaleNormal="100" workbookViewId="0">
      <pane ySplit="6" topLeftCell="A53" activePane="bottomLeft" state="frozen"/>
      <selection pane="bottomLeft" activeCell="E17" sqref="E17"/>
    </sheetView>
  </sheetViews>
  <sheetFormatPr baseColWidth="10" defaultColWidth="11.44140625" defaultRowHeight="14.4" x14ac:dyDescent="0.3"/>
  <cols>
    <col min="1" max="1" width="18.33203125" style="6" bestFit="1" customWidth="1"/>
    <col min="2" max="2" width="66.44140625" style="84" customWidth="1"/>
    <col min="3" max="3" width="21.88671875" style="85" customWidth="1"/>
    <col min="4" max="4" width="15.88671875" style="3" customWidth="1"/>
    <col min="5" max="5" width="16.109375" style="3" bestFit="1" customWidth="1"/>
    <col min="6" max="38" width="11.44140625" style="3"/>
    <col min="39" max="16384" width="11.44140625" style="1"/>
  </cols>
  <sheetData>
    <row r="1" spans="1:9" s="3" customFormat="1" x14ac:dyDescent="0.3">
      <c r="A1" s="4"/>
      <c r="B1" s="71"/>
      <c r="C1" s="2"/>
    </row>
    <row r="2" spans="1:9" s="5" customFormat="1" x14ac:dyDescent="0.3">
      <c r="A2" s="72"/>
      <c r="D2" s="72"/>
    </row>
    <row r="3" spans="1:9" s="5" customFormat="1" ht="22.5" customHeight="1" x14ac:dyDescent="0.3">
      <c r="A3" s="97" t="s">
        <v>3</v>
      </c>
      <c r="B3" s="97"/>
      <c r="C3" s="97"/>
      <c r="D3" s="74"/>
      <c r="E3" s="74"/>
    </row>
    <row r="4" spans="1:9" s="5" customFormat="1" ht="24.75" customHeight="1" x14ac:dyDescent="0.3">
      <c r="A4" s="98" t="s">
        <v>259</v>
      </c>
      <c r="B4" s="98"/>
      <c r="C4" s="98"/>
      <c r="D4" s="86"/>
      <c r="E4" s="86"/>
      <c r="F4" s="86"/>
      <c r="G4" s="86"/>
      <c r="H4" s="86"/>
      <c r="I4" s="86"/>
    </row>
    <row r="5" spans="1:9" s="5" customFormat="1" ht="24.75" customHeight="1" x14ac:dyDescent="0.3">
      <c r="A5" s="73"/>
      <c r="B5" s="75" t="s">
        <v>283</v>
      </c>
      <c r="C5" s="73"/>
      <c r="D5" s="74"/>
      <c r="E5" s="74"/>
    </row>
    <row r="6" spans="1:9" ht="27" customHeight="1" x14ac:dyDescent="0.3">
      <c r="A6" s="76" t="s">
        <v>0</v>
      </c>
      <c r="B6" s="77" t="s">
        <v>1</v>
      </c>
      <c r="C6" s="78" t="s">
        <v>242</v>
      </c>
    </row>
    <row r="7" spans="1:9" s="3" customFormat="1" ht="29.25" customHeight="1" x14ac:dyDescent="0.3">
      <c r="A7" s="90" t="s">
        <v>243</v>
      </c>
      <c r="B7" s="91"/>
      <c r="C7" s="92"/>
    </row>
    <row r="8" spans="1:9" s="3" customFormat="1" ht="29.25" customHeight="1" x14ac:dyDescent="0.3">
      <c r="A8" s="79" t="s">
        <v>241</v>
      </c>
      <c r="B8" s="79" t="s">
        <v>286</v>
      </c>
      <c r="C8" s="80">
        <f>+'[1]ASIENTO RESUMEN'!$H$18</f>
        <v>52000</v>
      </c>
    </row>
    <row r="9" spans="1:9" s="3" customFormat="1" ht="29.25" customHeight="1" x14ac:dyDescent="0.3">
      <c r="A9" s="79" t="s">
        <v>240</v>
      </c>
      <c r="B9" s="79" t="s">
        <v>30</v>
      </c>
      <c r="C9" s="80">
        <f>+'[1]ASIENTO RESUMEN'!$H$16+'[1]ASIENTO RESUMEN'!$H$17</f>
        <v>1182200</v>
      </c>
    </row>
    <row r="10" spans="1:9" s="3" customFormat="1" ht="29.25" customHeight="1" x14ac:dyDescent="0.3">
      <c r="A10" s="79" t="s">
        <v>272</v>
      </c>
      <c r="B10" s="79" t="s">
        <v>287</v>
      </c>
      <c r="C10" s="80">
        <v>311617877</v>
      </c>
    </row>
    <row r="11" spans="1:9" s="3" customFormat="1" ht="29.25" customHeight="1" x14ac:dyDescent="0.3">
      <c r="A11" s="79" t="s">
        <v>269</v>
      </c>
      <c r="B11" s="79" t="s">
        <v>32</v>
      </c>
      <c r="C11" s="80">
        <v>6077874</v>
      </c>
    </row>
    <row r="12" spans="1:9" s="3" customFormat="1" ht="29.25" customHeight="1" x14ac:dyDescent="0.3">
      <c r="A12" s="79" t="s">
        <v>270</v>
      </c>
      <c r="B12" s="79" t="s">
        <v>33</v>
      </c>
      <c r="C12" s="80">
        <v>18627257</v>
      </c>
    </row>
    <row r="13" spans="1:9" s="3" customFormat="1" ht="29.25" customHeight="1" x14ac:dyDescent="0.3">
      <c r="A13" s="79" t="s">
        <v>271</v>
      </c>
      <c r="B13" s="79" t="s">
        <v>34</v>
      </c>
      <c r="C13" s="80">
        <v>15299056</v>
      </c>
    </row>
    <row r="14" spans="1:9" s="3" customFormat="1" ht="29.25" customHeight="1" x14ac:dyDescent="0.3">
      <c r="A14" s="93" t="s">
        <v>244</v>
      </c>
      <c r="B14" s="94"/>
      <c r="C14" s="81">
        <f>SUM(C8:C13)</f>
        <v>352856264</v>
      </c>
    </row>
    <row r="15" spans="1:9" s="3" customFormat="1" ht="29.25" customHeight="1" x14ac:dyDescent="0.3">
      <c r="A15" s="90" t="s">
        <v>247</v>
      </c>
      <c r="B15" s="91"/>
      <c r="C15" s="92"/>
    </row>
    <row r="16" spans="1:9" s="3" customFormat="1" ht="29.25" customHeight="1" x14ac:dyDescent="0.3">
      <c r="A16" s="79" t="s">
        <v>261</v>
      </c>
      <c r="B16" s="79" t="s">
        <v>288</v>
      </c>
      <c r="C16" s="80">
        <v>25600000</v>
      </c>
    </row>
    <row r="17" spans="1:3" s="3" customFormat="1" ht="29.25" customHeight="1" x14ac:dyDescent="0.3">
      <c r="A17" s="79" t="s">
        <v>262</v>
      </c>
      <c r="B17" s="79" t="s">
        <v>289</v>
      </c>
      <c r="C17" s="80">
        <v>32500000</v>
      </c>
    </row>
    <row r="18" spans="1:3" s="3" customFormat="1" ht="29.25" customHeight="1" x14ac:dyDescent="0.3">
      <c r="A18" s="79" t="s">
        <v>260</v>
      </c>
      <c r="B18" s="79" t="s">
        <v>290</v>
      </c>
      <c r="C18" s="80">
        <v>30000000</v>
      </c>
    </row>
    <row r="19" spans="1:3" s="3" customFormat="1" ht="29.25" customHeight="1" x14ac:dyDescent="0.3">
      <c r="A19" s="93" t="s">
        <v>248</v>
      </c>
      <c r="B19" s="94"/>
      <c r="C19" s="81">
        <f>SUM(C16:C18)</f>
        <v>88100000</v>
      </c>
    </row>
    <row r="20" spans="1:3" s="3" customFormat="1" ht="29.25" customHeight="1" x14ac:dyDescent="0.3">
      <c r="A20" s="90" t="s">
        <v>249</v>
      </c>
      <c r="B20" s="91"/>
      <c r="C20" s="92"/>
    </row>
    <row r="21" spans="1:3" s="3" customFormat="1" ht="29.25" customHeight="1" x14ac:dyDescent="0.3">
      <c r="A21" s="79" t="s">
        <v>278</v>
      </c>
      <c r="B21" s="79" t="s">
        <v>291</v>
      </c>
      <c r="C21" s="80">
        <v>634678134</v>
      </c>
    </row>
    <row r="22" spans="1:3" s="3" customFormat="1" ht="29.25" customHeight="1" x14ac:dyDescent="0.3">
      <c r="A22" s="79" t="s">
        <v>279</v>
      </c>
      <c r="B22" s="79" t="s">
        <v>292</v>
      </c>
      <c r="C22" s="80">
        <v>3000000</v>
      </c>
    </row>
    <row r="23" spans="1:3" s="3" customFormat="1" ht="29.25" customHeight="1" x14ac:dyDescent="0.3">
      <c r="A23" s="79" t="s">
        <v>246</v>
      </c>
      <c r="B23" s="79" t="s">
        <v>293</v>
      </c>
      <c r="C23" s="80">
        <f>16800000+3700000</f>
        <v>20500000</v>
      </c>
    </row>
    <row r="24" spans="1:3" s="3" customFormat="1" ht="29.25" customHeight="1" x14ac:dyDescent="0.3">
      <c r="A24" s="79" t="s">
        <v>280</v>
      </c>
      <c r="B24" s="79" t="s">
        <v>294</v>
      </c>
      <c r="C24" s="80">
        <v>12500000</v>
      </c>
    </row>
    <row r="25" spans="1:3" s="3" customFormat="1" ht="29.25" customHeight="1" x14ac:dyDescent="0.3">
      <c r="A25" s="79" t="s">
        <v>255</v>
      </c>
      <c r="B25" s="79" t="s">
        <v>295</v>
      </c>
      <c r="C25" s="80">
        <v>1200000</v>
      </c>
    </row>
    <row r="26" spans="1:3" s="3" customFormat="1" ht="29.25" customHeight="1" x14ac:dyDescent="0.3">
      <c r="A26" s="79" t="s">
        <v>2</v>
      </c>
      <c r="B26" s="79" t="s">
        <v>296</v>
      </c>
      <c r="C26" s="80">
        <v>300000</v>
      </c>
    </row>
    <row r="27" spans="1:3" s="3" customFormat="1" ht="29.25" customHeight="1" x14ac:dyDescent="0.3">
      <c r="A27" s="79" t="s">
        <v>281</v>
      </c>
      <c r="B27" s="79" t="s">
        <v>297</v>
      </c>
      <c r="C27" s="80">
        <v>7000000</v>
      </c>
    </row>
    <row r="28" spans="1:3" s="3" customFormat="1" ht="29.25" customHeight="1" x14ac:dyDescent="0.3">
      <c r="A28" s="79" t="s">
        <v>250</v>
      </c>
      <c r="B28" s="79" t="s">
        <v>298</v>
      </c>
      <c r="C28" s="80">
        <v>5000000</v>
      </c>
    </row>
    <row r="29" spans="1:3" s="3" customFormat="1" ht="29.25" customHeight="1" x14ac:dyDescent="0.3">
      <c r="A29" s="79" t="s">
        <v>284</v>
      </c>
      <c r="B29" s="79" t="s">
        <v>285</v>
      </c>
      <c r="C29" s="80">
        <v>8000000</v>
      </c>
    </row>
    <row r="30" spans="1:3" s="3" customFormat="1" ht="29.25" customHeight="1" x14ac:dyDescent="0.3">
      <c r="A30" s="93" t="s">
        <v>251</v>
      </c>
      <c r="B30" s="94"/>
      <c r="C30" s="81">
        <f>SUM(C21:C29)</f>
        <v>692178134</v>
      </c>
    </row>
    <row r="31" spans="1:3" s="3" customFormat="1" ht="29.25" customHeight="1" x14ac:dyDescent="0.3">
      <c r="A31" s="90" t="s">
        <v>273</v>
      </c>
      <c r="B31" s="91"/>
      <c r="C31" s="92"/>
    </row>
    <row r="32" spans="1:3" s="3" customFormat="1" ht="29.25" customHeight="1" x14ac:dyDescent="0.3">
      <c r="A32" s="79" t="s">
        <v>255</v>
      </c>
      <c r="B32" s="79" t="s">
        <v>299</v>
      </c>
      <c r="C32" s="80">
        <v>36747862</v>
      </c>
    </row>
    <row r="33" spans="1:3" s="3" customFormat="1" ht="29.25" customHeight="1" x14ac:dyDescent="0.3">
      <c r="A33" s="93" t="s">
        <v>274</v>
      </c>
      <c r="B33" s="94"/>
      <c r="C33" s="81">
        <f>+SUM(C32:C32)</f>
        <v>36747862</v>
      </c>
    </row>
    <row r="34" spans="1:3" s="3" customFormat="1" ht="29.25" customHeight="1" x14ac:dyDescent="0.3">
      <c r="A34" s="90" t="s">
        <v>252</v>
      </c>
      <c r="B34" s="91"/>
      <c r="C34" s="92"/>
    </row>
    <row r="35" spans="1:3" s="3" customFormat="1" ht="29.25" customHeight="1" x14ac:dyDescent="0.3">
      <c r="A35" s="79" t="s">
        <v>245</v>
      </c>
      <c r="B35" s="79" t="s">
        <v>300</v>
      </c>
      <c r="C35" s="80">
        <v>35000000</v>
      </c>
    </row>
    <row r="36" spans="1:3" s="3" customFormat="1" ht="29.25" customHeight="1" x14ac:dyDescent="0.3">
      <c r="A36" s="79" t="s">
        <v>275</v>
      </c>
      <c r="B36" s="79" t="s">
        <v>301</v>
      </c>
      <c r="C36" s="80">
        <v>45000000</v>
      </c>
    </row>
    <row r="37" spans="1:3" s="3" customFormat="1" ht="29.25" customHeight="1" x14ac:dyDescent="0.3">
      <c r="A37" s="79" t="s">
        <v>246</v>
      </c>
      <c r="B37" s="79" t="s">
        <v>293</v>
      </c>
      <c r="C37" s="80">
        <f>12775193+10000000</f>
        <v>22775193</v>
      </c>
    </row>
    <row r="38" spans="1:3" s="3" customFormat="1" ht="29.25" customHeight="1" x14ac:dyDescent="0.3">
      <c r="A38" s="79" t="s">
        <v>276</v>
      </c>
      <c r="B38" s="79" t="s">
        <v>302</v>
      </c>
      <c r="C38" s="80">
        <v>1000000</v>
      </c>
    </row>
    <row r="39" spans="1:3" s="3" customFormat="1" ht="29.25" customHeight="1" x14ac:dyDescent="0.3">
      <c r="A39" s="79" t="s">
        <v>31</v>
      </c>
      <c r="B39" s="79" t="s">
        <v>303</v>
      </c>
      <c r="C39" s="80">
        <v>1000000</v>
      </c>
    </row>
    <row r="40" spans="1:3" s="3" customFormat="1" ht="29.25" customHeight="1" x14ac:dyDescent="0.3">
      <c r="A40" s="79" t="s">
        <v>255</v>
      </c>
      <c r="B40" s="79" t="s">
        <v>304</v>
      </c>
      <c r="C40" s="80">
        <v>10000000</v>
      </c>
    </row>
    <row r="41" spans="1:3" s="3" customFormat="1" ht="29.25" customHeight="1" x14ac:dyDescent="0.3">
      <c r="A41" s="79" t="s">
        <v>277</v>
      </c>
      <c r="B41" s="79" t="s">
        <v>305</v>
      </c>
      <c r="C41" s="80">
        <f>23000000+4000000</f>
        <v>27000000</v>
      </c>
    </row>
    <row r="42" spans="1:3" s="3" customFormat="1" ht="29.25" customHeight="1" x14ac:dyDescent="0.3">
      <c r="A42" s="79" t="s">
        <v>2</v>
      </c>
      <c r="B42" s="79" t="s">
        <v>306</v>
      </c>
      <c r="C42" s="80">
        <v>2000000</v>
      </c>
    </row>
    <row r="43" spans="1:3" s="3" customFormat="1" ht="29.25" customHeight="1" x14ac:dyDescent="0.3">
      <c r="A43" s="93" t="s">
        <v>253</v>
      </c>
      <c r="B43" s="94"/>
      <c r="C43" s="82">
        <f>SUM(C35:C42)</f>
        <v>143775193</v>
      </c>
    </row>
    <row r="44" spans="1:3" s="3" customFormat="1" ht="29.25" customHeight="1" x14ac:dyDescent="0.3">
      <c r="A44" s="90" t="s">
        <v>254</v>
      </c>
      <c r="B44" s="91"/>
      <c r="C44" s="92"/>
    </row>
    <row r="45" spans="1:3" s="3" customFormat="1" ht="29.25" customHeight="1" x14ac:dyDescent="0.3">
      <c r="A45" s="79" t="s">
        <v>261</v>
      </c>
      <c r="B45" s="79" t="s">
        <v>307</v>
      </c>
      <c r="C45" s="80">
        <v>15250000</v>
      </c>
    </row>
    <row r="46" spans="1:3" s="3" customFormat="1" ht="29.25" customHeight="1" x14ac:dyDescent="0.3">
      <c r="A46" s="93" t="s">
        <v>256</v>
      </c>
      <c r="B46" s="94"/>
      <c r="C46" s="82">
        <f>SUM(C45:C45)</f>
        <v>15250000</v>
      </c>
    </row>
    <row r="47" spans="1:3" s="3" customFormat="1" ht="29.25" customHeight="1" x14ac:dyDescent="0.3">
      <c r="A47" s="90" t="s">
        <v>257</v>
      </c>
      <c r="B47" s="91"/>
      <c r="C47" s="92"/>
    </row>
    <row r="48" spans="1:3" s="3" customFormat="1" ht="29.25" customHeight="1" x14ac:dyDescent="0.3">
      <c r="A48" s="79" t="s">
        <v>263</v>
      </c>
      <c r="B48" s="79" t="s">
        <v>308</v>
      </c>
      <c r="C48" s="80">
        <v>30385000</v>
      </c>
    </row>
    <row r="49" spans="1:5" s="3" customFormat="1" ht="29.25" customHeight="1" x14ac:dyDescent="0.3">
      <c r="A49" s="79" t="s">
        <v>264</v>
      </c>
      <c r="B49" s="79" t="s">
        <v>309</v>
      </c>
      <c r="C49" s="80">
        <f>+'[1]ASIENTO RESUMEN'!$H$26+'[1]ASIENTO RESUMEN'!$H$27+'[1]ASIENTO RESUMEN'!$H$28</f>
        <v>27116601</v>
      </c>
    </row>
    <row r="50" spans="1:5" s="3" customFormat="1" ht="29.25" customHeight="1" x14ac:dyDescent="0.3">
      <c r="A50" s="93" t="s">
        <v>258</v>
      </c>
      <c r="B50" s="94"/>
      <c r="C50" s="82">
        <f>SUM(C48:C49)</f>
        <v>57501601</v>
      </c>
      <c r="D50" s="2"/>
      <c r="E50" s="2"/>
    </row>
    <row r="51" spans="1:5" s="3" customFormat="1" ht="29.25" customHeight="1" x14ac:dyDescent="0.3">
      <c r="A51" s="90" t="s">
        <v>265</v>
      </c>
      <c r="B51" s="91"/>
      <c r="C51" s="92"/>
    </row>
    <row r="52" spans="1:5" s="3" customFormat="1" ht="29.25" customHeight="1" x14ac:dyDescent="0.3">
      <c r="A52" s="79" t="s">
        <v>261</v>
      </c>
      <c r="B52" s="79" t="s">
        <v>307</v>
      </c>
      <c r="C52" s="80">
        <v>108732201</v>
      </c>
    </row>
    <row r="53" spans="1:5" s="3" customFormat="1" ht="29.25" customHeight="1" x14ac:dyDescent="0.3">
      <c r="A53" s="79" t="s">
        <v>267</v>
      </c>
      <c r="B53" s="79" t="s">
        <v>310</v>
      </c>
      <c r="C53" s="80">
        <v>110420250</v>
      </c>
    </row>
    <row r="54" spans="1:5" s="3" customFormat="1" ht="29.25" customHeight="1" x14ac:dyDescent="0.3">
      <c r="A54" s="79" t="s">
        <v>262</v>
      </c>
      <c r="B54" s="79" t="s">
        <v>289</v>
      </c>
      <c r="C54" s="80">
        <f>+'[1]ASIENTO RESUMEN'!$H$29+'[1]ASIENTO RESUMEN'!$H$30+'[1]ASIENTO RESUMEN'!$H$31+'[1]ASIENTO RESUMEN'!$H$32+'[1]ASIENTO RESUMEN'!$H$34+'[1]ASIENTO RESUMEN'!$H$36+'[1]ASIENTO RESUMEN'!$H$37</f>
        <v>716830260</v>
      </c>
    </row>
    <row r="55" spans="1:5" s="3" customFormat="1" ht="29.25" customHeight="1" x14ac:dyDescent="0.3">
      <c r="A55" s="79" t="s">
        <v>268</v>
      </c>
      <c r="B55" s="79" t="s">
        <v>311</v>
      </c>
      <c r="C55" s="80">
        <v>91614925</v>
      </c>
    </row>
    <row r="56" spans="1:5" s="3" customFormat="1" ht="29.25" customHeight="1" x14ac:dyDescent="0.3">
      <c r="A56" s="93" t="s">
        <v>266</v>
      </c>
      <c r="B56" s="94"/>
      <c r="C56" s="82">
        <f>SUM(C52:C55)</f>
        <v>1027597636</v>
      </c>
    </row>
    <row r="57" spans="1:5" s="3" customFormat="1" ht="15" thickBot="1" x14ac:dyDescent="0.35">
      <c r="A57" s="95" t="s">
        <v>20</v>
      </c>
      <c r="B57" s="96"/>
      <c r="C57" s="83">
        <f>+C50+C46+C43+C30+C19+C14+C33+C56</f>
        <v>2414006690</v>
      </c>
      <c r="D57" s="4"/>
    </row>
    <row r="58" spans="1:5" s="3" customFormat="1" x14ac:dyDescent="0.3">
      <c r="A58" s="4"/>
      <c r="B58" s="71"/>
      <c r="C58" s="2"/>
    </row>
    <row r="59" spans="1:5" s="3" customFormat="1" x14ac:dyDescent="0.3">
      <c r="A59" s="4"/>
      <c r="B59" s="71"/>
      <c r="C59" s="2"/>
    </row>
    <row r="60" spans="1:5" s="3" customFormat="1" x14ac:dyDescent="0.3">
      <c r="A60" s="4"/>
      <c r="B60" s="71"/>
      <c r="C60" s="2"/>
    </row>
    <row r="61" spans="1:5" s="3" customFormat="1" x14ac:dyDescent="0.3">
      <c r="A61" s="4"/>
      <c r="B61" s="71"/>
      <c r="C61" s="2"/>
    </row>
    <row r="62" spans="1:5" s="3" customFormat="1" x14ac:dyDescent="0.3">
      <c r="A62" s="4"/>
      <c r="B62" s="71"/>
      <c r="C62" s="2"/>
    </row>
    <row r="63" spans="1:5" s="3" customFormat="1" x14ac:dyDescent="0.3">
      <c r="A63" s="4"/>
      <c r="B63" s="71"/>
      <c r="C63" s="2"/>
    </row>
    <row r="64" spans="1:5" s="3" customFormat="1" x14ac:dyDescent="0.3">
      <c r="A64" s="4"/>
      <c r="B64" s="71"/>
      <c r="C64" s="2"/>
    </row>
    <row r="65" spans="1:3" s="3" customFormat="1" x14ac:dyDescent="0.3">
      <c r="A65" s="4"/>
      <c r="B65" s="71"/>
      <c r="C65" s="2"/>
    </row>
    <row r="66" spans="1:3" s="3" customFormat="1" x14ac:dyDescent="0.3">
      <c r="A66" s="4"/>
      <c r="B66" s="71"/>
      <c r="C66" s="2"/>
    </row>
    <row r="67" spans="1:3" s="3" customFormat="1" x14ac:dyDescent="0.3">
      <c r="A67" s="4"/>
      <c r="B67" s="71"/>
      <c r="C67" s="2"/>
    </row>
    <row r="68" spans="1:3" s="3" customFormat="1" x14ac:dyDescent="0.3">
      <c r="A68" s="4"/>
      <c r="B68" s="71"/>
      <c r="C68" s="2"/>
    </row>
    <row r="69" spans="1:3" s="3" customFormat="1" x14ac:dyDescent="0.3">
      <c r="A69" s="4"/>
      <c r="B69" s="71"/>
      <c r="C69" s="2"/>
    </row>
    <row r="70" spans="1:3" s="3" customFormat="1" x14ac:dyDescent="0.3">
      <c r="A70" s="4"/>
      <c r="B70" s="71"/>
      <c r="C70" s="2"/>
    </row>
    <row r="71" spans="1:3" s="3" customFormat="1" x14ac:dyDescent="0.3">
      <c r="A71" s="4"/>
      <c r="B71" s="71"/>
      <c r="C71" s="2"/>
    </row>
    <row r="72" spans="1:3" s="3" customFormat="1" x14ac:dyDescent="0.3">
      <c r="A72" s="4"/>
      <c r="B72" s="71"/>
      <c r="C72" s="2"/>
    </row>
    <row r="73" spans="1:3" s="3" customFormat="1" x14ac:dyDescent="0.3">
      <c r="A73" s="4"/>
      <c r="B73" s="71"/>
      <c r="C73" s="2"/>
    </row>
    <row r="74" spans="1:3" s="3" customFormat="1" x14ac:dyDescent="0.3">
      <c r="A74" s="4"/>
      <c r="B74" s="71"/>
      <c r="C74" s="2"/>
    </row>
    <row r="75" spans="1:3" s="3" customFormat="1" x14ac:dyDescent="0.3">
      <c r="A75" s="4"/>
      <c r="B75" s="71"/>
      <c r="C75" s="2"/>
    </row>
    <row r="76" spans="1:3" s="3" customFormat="1" x14ac:dyDescent="0.3">
      <c r="A76" s="4"/>
      <c r="B76" s="71"/>
      <c r="C76" s="2"/>
    </row>
    <row r="77" spans="1:3" s="3" customFormat="1" x14ac:dyDescent="0.3">
      <c r="A77" s="4"/>
      <c r="B77" s="71"/>
      <c r="C77" s="2"/>
    </row>
    <row r="78" spans="1:3" s="3" customFormat="1" x14ac:dyDescent="0.3">
      <c r="A78" s="4"/>
      <c r="B78" s="71"/>
      <c r="C78" s="2"/>
    </row>
    <row r="79" spans="1:3" s="3" customFormat="1" x14ac:dyDescent="0.3">
      <c r="A79" s="4"/>
      <c r="B79" s="71"/>
      <c r="C79" s="2"/>
    </row>
    <row r="80" spans="1:3" s="3" customFormat="1" x14ac:dyDescent="0.3">
      <c r="A80" s="4"/>
      <c r="B80" s="71"/>
      <c r="C80" s="2"/>
    </row>
    <row r="81" spans="1:3" s="3" customFormat="1" x14ac:dyDescent="0.3">
      <c r="A81" s="4"/>
      <c r="B81" s="71"/>
      <c r="C81" s="2"/>
    </row>
    <row r="82" spans="1:3" s="3" customFormat="1" x14ac:dyDescent="0.3">
      <c r="A82" s="4"/>
      <c r="B82" s="71"/>
      <c r="C82" s="2"/>
    </row>
    <row r="83" spans="1:3" s="3" customFormat="1" x14ac:dyDescent="0.3">
      <c r="A83" s="4"/>
      <c r="B83" s="71"/>
      <c r="C83" s="2"/>
    </row>
    <row r="84" spans="1:3" s="3" customFormat="1" x14ac:dyDescent="0.3">
      <c r="A84" s="4"/>
      <c r="B84" s="71"/>
      <c r="C84" s="2"/>
    </row>
    <row r="85" spans="1:3" s="3" customFormat="1" x14ac:dyDescent="0.3">
      <c r="A85" s="4"/>
      <c r="B85" s="71"/>
      <c r="C85" s="2"/>
    </row>
    <row r="86" spans="1:3" s="3" customFormat="1" x14ac:dyDescent="0.3">
      <c r="A86" s="4"/>
      <c r="B86" s="71"/>
      <c r="C86" s="2"/>
    </row>
    <row r="87" spans="1:3" s="3" customFormat="1" x14ac:dyDescent="0.3">
      <c r="A87" s="4"/>
      <c r="B87" s="71"/>
      <c r="C87" s="2"/>
    </row>
    <row r="88" spans="1:3" s="3" customFormat="1" x14ac:dyDescent="0.3">
      <c r="A88" s="4"/>
      <c r="B88" s="71"/>
      <c r="C88" s="2"/>
    </row>
    <row r="89" spans="1:3" s="3" customFormat="1" x14ac:dyDescent="0.3">
      <c r="A89" s="4"/>
      <c r="B89" s="71"/>
      <c r="C89" s="2"/>
    </row>
    <row r="90" spans="1:3" s="3" customFormat="1" x14ac:dyDescent="0.3">
      <c r="A90" s="4"/>
      <c r="B90" s="71"/>
      <c r="C90" s="2"/>
    </row>
    <row r="91" spans="1:3" s="3" customFormat="1" x14ac:dyDescent="0.3">
      <c r="A91" s="4"/>
      <c r="B91" s="71"/>
      <c r="C91" s="2"/>
    </row>
    <row r="92" spans="1:3" s="3" customFormat="1" x14ac:dyDescent="0.3">
      <c r="A92" s="4"/>
      <c r="B92" s="71"/>
      <c r="C92" s="2"/>
    </row>
    <row r="93" spans="1:3" s="3" customFormat="1" x14ac:dyDescent="0.3">
      <c r="A93" s="4"/>
      <c r="B93" s="71"/>
      <c r="C93" s="2"/>
    </row>
    <row r="94" spans="1:3" s="3" customFormat="1" x14ac:dyDescent="0.3">
      <c r="A94" s="4"/>
      <c r="B94" s="71"/>
      <c r="C94" s="2"/>
    </row>
    <row r="95" spans="1:3" s="3" customFormat="1" x14ac:dyDescent="0.3">
      <c r="A95" s="4"/>
      <c r="B95" s="71"/>
      <c r="C95" s="2"/>
    </row>
    <row r="96" spans="1:3" s="3" customFormat="1" x14ac:dyDescent="0.3">
      <c r="A96" s="4"/>
      <c r="B96" s="71"/>
      <c r="C96" s="2"/>
    </row>
    <row r="97" spans="1:3" s="3" customFormat="1" x14ac:dyDescent="0.3">
      <c r="A97" s="4"/>
      <c r="B97" s="71"/>
      <c r="C97" s="2"/>
    </row>
    <row r="98" spans="1:3" s="3" customFormat="1" x14ac:dyDescent="0.3">
      <c r="A98" s="4"/>
      <c r="B98" s="71"/>
      <c r="C98" s="2"/>
    </row>
    <row r="99" spans="1:3" s="3" customFormat="1" x14ac:dyDescent="0.3">
      <c r="A99" s="4"/>
      <c r="B99" s="71"/>
      <c r="C99" s="2"/>
    </row>
    <row r="100" spans="1:3" s="3" customFormat="1" x14ac:dyDescent="0.3">
      <c r="A100" s="4"/>
      <c r="B100" s="71"/>
      <c r="C100" s="2"/>
    </row>
    <row r="101" spans="1:3" s="3" customFormat="1" x14ac:dyDescent="0.3">
      <c r="A101" s="4"/>
      <c r="B101" s="71"/>
      <c r="C101" s="2"/>
    </row>
    <row r="102" spans="1:3" s="3" customFormat="1" x14ac:dyDescent="0.3">
      <c r="A102" s="4"/>
      <c r="B102" s="71"/>
      <c r="C102" s="2"/>
    </row>
    <row r="103" spans="1:3" s="3" customFormat="1" x14ac:dyDescent="0.3">
      <c r="A103" s="4"/>
      <c r="B103" s="71"/>
      <c r="C103" s="2"/>
    </row>
    <row r="104" spans="1:3" s="3" customFormat="1" x14ac:dyDescent="0.3">
      <c r="A104" s="4"/>
      <c r="B104" s="71"/>
      <c r="C104" s="2"/>
    </row>
    <row r="105" spans="1:3" s="3" customFormat="1" x14ac:dyDescent="0.3">
      <c r="A105" s="4"/>
      <c r="B105" s="71"/>
      <c r="C105" s="2"/>
    </row>
    <row r="106" spans="1:3" s="3" customFormat="1" x14ac:dyDescent="0.3">
      <c r="A106" s="4"/>
      <c r="B106" s="71"/>
      <c r="C106" s="2"/>
    </row>
    <row r="107" spans="1:3" s="3" customFormat="1" x14ac:dyDescent="0.3">
      <c r="A107" s="4"/>
      <c r="B107" s="71"/>
      <c r="C107" s="2"/>
    </row>
    <row r="108" spans="1:3" s="3" customFormat="1" x14ac:dyDescent="0.3">
      <c r="A108" s="4"/>
      <c r="B108" s="71"/>
      <c r="C108" s="2"/>
    </row>
    <row r="109" spans="1:3" s="3" customFormat="1" x14ac:dyDescent="0.3">
      <c r="A109" s="4"/>
      <c r="B109" s="71"/>
      <c r="C109" s="2"/>
    </row>
    <row r="110" spans="1:3" s="3" customFormat="1" x14ac:dyDescent="0.3">
      <c r="A110" s="4"/>
      <c r="B110" s="71"/>
      <c r="C110" s="2"/>
    </row>
    <row r="111" spans="1:3" s="3" customFormat="1" x14ac:dyDescent="0.3">
      <c r="A111" s="4"/>
      <c r="B111" s="71"/>
      <c r="C111" s="2"/>
    </row>
    <row r="112" spans="1:3" s="3" customFormat="1" x14ac:dyDescent="0.3">
      <c r="A112" s="4"/>
      <c r="B112" s="71"/>
      <c r="C112" s="2"/>
    </row>
    <row r="113" spans="1:3" s="3" customFormat="1" x14ac:dyDescent="0.3">
      <c r="A113" s="4"/>
      <c r="B113" s="71"/>
      <c r="C113" s="2"/>
    </row>
    <row r="114" spans="1:3" s="3" customFormat="1" x14ac:dyDescent="0.3">
      <c r="A114" s="4"/>
      <c r="B114" s="71"/>
      <c r="C114" s="2"/>
    </row>
    <row r="115" spans="1:3" s="3" customFormat="1" x14ac:dyDescent="0.3">
      <c r="A115" s="4"/>
      <c r="B115" s="71"/>
      <c r="C115" s="2"/>
    </row>
    <row r="116" spans="1:3" s="3" customFormat="1" x14ac:dyDescent="0.3">
      <c r="A116" s="4"/>
      <c r="B116" s="71"/>
      <c r="C116" s="2"/>
    </row>
    <row r="117" spans="1:3" s="3" customFormat="1" x14ac:dyDescent="0.3">
      <c r="A117" s="4"/>
      <c r="B117" s="71"/>
      <c r="C117" s="2"/>
    </row>
    <row r="118" spans="1:3" s="3" customFormat="1" x14ac:dyDescent="0.3">
      <c r="A118" s="4"/>
      <c r="B118" s="71"/>
      <c r="C118" s="2"/>
    </row>
    <row r="119" spans="1:3" s="3" customFormat="1" x14ac:dyDescent="0.3">
      <c r="A119" s="4"/>
      <c r="B119" s="71"/>
      <c r="C119" s="2"/>
    </row>
    <row r="120" spans="1:3" s="3" customFormat="1" x14ac:dyDescent="0.3">
      <c r="A120" s="4"/>
      <c r="B120" s="71"/>
      <c r="C120" s="2"/>
    </row>
    <row r="121" spans="1:3" s="3" customFormat="1" x14ac:dyDescent="0.3">
      <c r="A121" s="4"/>
      <c r="B121" s="71"/>
      <c r="C121" s="2"/>
    </row>
    <row r="122" spans="1:3" s="3" customFormat="1" x14ac:dyDescent="0.3">
      <c r="A122" s="4"/>
      <c r="B122" s="71"/>
      <c r="C122" s="2"/>
    </row>
    <row r="123" spans="1:3" s="3" customFormat="1" x14ac:dyDescent="0.3">
      <c r="A123" s="4"/>
      <c r="B123" s="71"/>
      <c r="C123" s="2"/>
    </row>
    <row r="124" spans="1:3" s="3" customFormat="1" x14ac:dyDescent="0.3">
      <c r="A124" s="4"/>
      <c r="B124" s="71"/>
      <c r="C124" s="2"/>
    </row>
    <row r="125" spans="1:3" s="3" customFormat="1" x14ac:dyDescent="0.3">
      <c r="A125" s="4"/>
      <c r="B125" s="71"/>
      <c r="C125" s="2"/>
    </row>
    <row r="126" spans="1:3" s="3" customFormat="1" x14ac:dyDescent="0.3">
      <c r="A126" s="4"/>
      <c r="B126" s="71"/>
      <c r="C126" s="2"/>
    </row>
    <row r="127" spans="1:3" s="3" customFormat="1" x14ac:dyDescent="0.3">
      <c r="A127" s="4"/>
      <c r="B127" s="71"/>
      <c r="C127" s="2"/>
    </row>
    <row r="128" spans="1:3" s="3" customFormat="1" x14ac:dyDescent="0.3">
      <c r="A128" s="4"/>
      <c r="B128" s="71"/>
      <c r="C128" s="2"/>
    </row>
    <row r="129" spans="1:3" s="3" customFormat="1" x14ac:dyDescent="0.3">
      <c r="A129" s="4"/>
      <c r="B129" s="71"/>
      <c r="C129" s="2"/>
    </row>
    <row r="130" spans="1:3" s="3" customFormat="1" x14ac:dyDescent="0.3">
      <c r="A130" s="4"/>
      <c r="B130" s="71"/>
      <c r="C130" s="2"/>
    </row>
    <row r="131" spans="1:3" s="3" customFormat="1" x14ac:dyDescent="0.3">
      <c r="A131" s="4"/>
      <c r="B131" s="71"/>
      <c r="C131" s="2"/>
    </row>
    <row r="132" spans="1:3" s="3" customFormat="1" x14ac:dyDescent="0.3">
      <c r="A132" s="4"/>
      <c r="B132" s="71"/>
      <c r="C132" s="2"/>
    </row>
    <row r="133" spans="1:3" s="3" customFormat="1" x14ac:dyDescent="0.3">
      <c r="A133" s="4"/>
      <c r="B133" s="71"/>
      <c r="C133" s="2"/>
    </row>
    <row r="134" spans="1:3" s="3" customFormat="1" x14ac:dyDescent="0.3">
      <c r="A134" s="4"/>
      <c r="B134" s="71"/>
      <c r="C134" s="2"/>
    </row>
    <row r="135" spans="1:3" s="3" customFormat="1" x14ac:dyDescent="0.3">
      <c r="A135" s="4"/>
      <c r="B135" s="71"/>
      <c r="C135" s="2"/>
    </row>
    <row r="136" spans="1:3" s="3" customFormat="1" x14ac:dyDescent="0.3">
      <c r="A136" s="4"/>
      <c r="B136" s="71"/>
      <c r="C136" s="2"/>
    </row>
    <row r="137" spans="1:3" s="3" customFormat="1" x14ac:dyDescent="0.3">
      <c r="A137" s="4"/>
      <c r="B137" s="71"/>
      <c r="C137" s="2"/>
    </row>
    <row r="138" spans="1:3" s="3" customFormat="1" x14ac:dyDescent="0.3">
      <c r="A138" s="4"/>
      <c r="B138" s="71"/>
      <c r="C138" s="2"/>
    </row>
    <row r="139" spans="1:3" s="3" customFormat="1" x14ac:dyDescent="0.3">
      <c r="A139" s="4"/>
      <c r="B139" s="71"/>
      <c r="C139" s="2"/>
    </row>
    <row r="140" spans="1:3" s="3" customFormat="1" x14ac:dyDescent="0.3">
      <c r="A140" s="4"/>
      <c r="B140" s="71"/>
      <c r="C140" s="2"/>
    </row>
    <row r="141" spans="1:3" s="3" customFormat="1" x14ac:dyDescent="0.3">
      <c r="A141" s="4"/>
      <c r="B141" s="71"/>
      <c r="C141" s="2"/>
    </row>
    <row r="142" spans="1:3" s="3" customFormat="1" x14ac:dyDescent="0.3">
      <c r="A142" s="4"/>
      <c r="B142" s="71"/>
      <c r="C142" s="2"/>
    </row>
    <row r="143" spans="1:3" s="3" customFormat="1" x14ac:dyDescent="0.3">
      <c r="A143" s="4"/>
      <c r="B143" s="71"/>
      <c r="C143" s="2"/>
    </row>
    <row r="144" spans="1:3" s="3" customFormat="1" x14ac:dyDescent="0.3">
      <c r="A144" s="4"/>
      <c r="B144" s="71"/>
      <c r="C144" s="2"/>
    </row>
    <row r="145" spans="1:3" s="3" customFormat="1" x14ac:dyDescent="0.3">
      <c r="A145" s="4"/>
      <c r="B145" s="71"/>
      <c r="C145" s="2"/>
    </row>
    <row r="146" spans="1:3" s="3" customFormat="1" x14ac:dyDescent="0.3">
      <c r="A146" s="4"/>
      <c r="B146" s="71"/>
      <c r="C146" s="2"/>
    </row>
    <row r="147" spans="1:3" s="3" customFormat="1" x14ac:dyDescent="0.3">
      <c r="A147" s="4"/>
      <c r="B147" s="71"/>
      <c r="C147" s="2"/>
    </row>
    <row r="148" spans="1:3" s="3" customFormat="1" x14ac:dyDescent="0.3">
      <c r="A148" s="4"/>
      <c r="B148" s="71"/>
      <c r="C148" s="2"/>
    </row>
    <row r="149" spans="1:3" s="3" customFormat="1" x14ac:dyDescent="0.3">
      <c r="A149" s="4"/>
      <c r="B149" s="71"/>
      <c r="C149" s="2"/>
    </row>
    <row r="150" spans="1:3" s="3" customFormat="1" x14ac:dyDescent="0.3">
      <c r="A150" s="4"/>
      <c r="B150" s="71"/>
      <c r="C150" s="2"/>
    </row>
    <row r="151" spans="1:3" s="3" customFormat="1" x14ac:dyDescent="0.3">
      <c r="A151" s="4"/>
      <c r="B151" s="71"/>
      <c r="C151" s="2"/>
    </row>
    <row r="152" spans="1:3" s="3" customFormat="1" x14ac:dyDescent="0.3">
      <c r="A152" s="4"/>
      <c r="B152" s="71"/>
      <c r="C152" s="2"/>
    </row>
    <row r="153" spans="1:3" s="3" customFormat="1" x14ac:dyDescent="0.3">
      <c r="A153" s="4"/>
      <c r="B153" s="71"/>
      <c r="C153" s="2"/>
    </row>
    <row r="154" spans="1:3" s="3" customFormat="1" x14ac:dyDescent="0.3">
      <c r="A154" s="4"/>
      <c r="B154" s="71"/>
      <c r="C154" s="2"/>
    </row>
    <row r="155" spans="1:3" s="3" customFormat="1" x14ac:dyDescent="0.3">
      <c r="A155" s="4"/>
      <c r="B155" s="71"/>
      <c r="C155" s="2"/>
    </row>
    <row r="156" spans="1:3" s="3" customFormat="1" x14ac:dyDescent="0.3">
      <c r="A156" s="4"/>
      <c r="B156" s="71"/>
      <c r="C156" s="2"/>
    </row>
    <row r="157" spans="1:3" s="3" customFormat="1" x14ac:dyDescent="0.3">
      <c r="A157" s="4"/>
      <c r="B157" s="71"/>
      <c r="C157" s="2"/>
    </row>
    <row r="158" spans="1:3" s="3" customFormat="1" x14ac:dyDescent="0.3">
      <c r="A158" s="4"/>
      <c r="B158" s="71"/>
      <c r="C158" s="2"/>
    </row>
    <row r="159" spans="1:3" s="3" customFormat="1" x14ac:dyDescent="0.3">
      <c r="A159" s="4"/>
      <c r="B159" s="71"/>
      <c r="C159" s="2"/>
    </row>
    <row r="160" spans="1:3" s="3" customFormat="1" x14ac:dyDescent="0.3">
      <c r="A160" s="4"/>
      <c r="B160" s="71"/>
      <c r="C160" s="2"/>
    </row>
    <row r="161" spans="1:3" s="3" customFormat="1" x14ac:dyDescent="0.3">
      <c r="A161" s="4"/>
      <c r="B161" s="71"/>
      <c r="C161" s="2"/>
    </row>
    <row r="162" spans="1:3" s="3" customFormat="1" x14ac:dyDescent="0.3">
      <c r="A162" s="4"/>
      <c r="B162" s="71"/>
      <c r="C162" s="2"/>
    </row>
    <row r="163" spans="1:3" s="3" customFormat="1" x14ac:dyDescent="0.3">
      <c r="A163" s="4"/>
      <c r="B163" s="71"/>
      <c r="C163" s="2"/>
    </row>
    <row r="164" spans="1:3" s="3" customFormat="1" x14ac:dyDescent="0.3">
      <c r="A164" s="4"/>
      <c r="B164" s="71"/>
      <c r="C164" s="2"/>
    </row>
    <row r="165" spans="1:3" s="3" customFormat="1" x14ac:dyDescent="0.3">
      <c r="A165" s="4"/>
      <c r="B165" s="71"/>
      <c r="C165" s="2"/>
    </row>
    <row r="166" spans="1:3" s="3" customFormat="1" x14ac:dyDescent="0.3">
      <c r="A166" s="4"/>
      <c r="B166" s="71"/>
      <c r="C166" s="2"/>
    </row>
    <row r="167" spans="1:3" s="3" customFormat="1" x14ac:dyDescent="0.3">
      <c r="A167" s="4"/>
      <c r="B167" s="71"/>
      <c r="C167" s="2"/>
    </row>
    <row r="168" spans="1:3" s="3" customFormat="1" x14ac:dyDescent="0.3">
      <c r="A168" s="4"/>
      <c r="B168" s="71"/>
      <c r="C168" s="2"/>
    </row>
    <row r="169" spans="1:3" s="3" customFormat="1" x14ac:dyDescent="0.3">
      <c r="A169" s="4"/>
      <c r="B169" s="71"/>
      <c r="C169" s="2"/>
    </row>
    <row r="170" spans="1:3" s="3" customFormat="1" x14ac:dyDescent="0.3">
      <c r="A170" s="4"/>
      <c r="B170" s="71"/>
      <c r="C170" s="2"/>
    </row>
    <row r="171" spans="1:3" s="3" customFormat="1" x14ac:dyDescent="0.3">
      <c r="A171" s="4"/>
      <c r="B171" s="71"/>
      <c r="C171" s="2"/>
    </row>
    <row r="172" spans="1:3" s="3" customFormat="1" x14ac:dyDescent="0.3">
      <c r="A172" s="4"/>
      <c r="B172" s="71"/>
      <c r="C172" s="2"/>
    </row>
    <row r="173" spans="1:3" s="3" customFormat="1" x14ac:dyDescent="0.3">
      <c r="A173" s="4"/>
      <c r="B173" s="71"/>
      <c r="C173" s="2"/>
    </row>
    <row r="174" spans="1:3" s="3" customFormat="1" x14ac:dyDescent="0.3">
      <c r="A174" s="4"/>
      <c r="B174" s="71"/>
      <c r="C174" s="2"/>
    </row>
    <row r="175" spans="1:3" s="3" customFormat="1" x14ac:dyDescent="0.3">
      <c r="A175" s="4"/>
      <c r="B175" s="71"/>
      <c r="C175" s="2"/>
    </row>
    <row r="176" spans="1:3" s="3" customFormat="1" x14ac:dyDescent="0.3">
      <c r="A176" s="4"/>
      <c r="B176" s="71"/>
      <c r="C176" s="2"/>
    </row>
    <row r="177" spans="1:3" s="3" customFormat="1" x14ac:dyDescent="0.3">
      <c r="A177" s="4"/>
      <c r="B177" s="71"/>
      <c r="C177" s="2"/>
    </row>
    <row r="178" spans="1:3" s="3" customFormat="1" x14ac:dyDescent="0.3">
      <c r="A178" s="4"/>
      <c r="B178" s="71"/>
      <c r="C178" s="2"/>
    </row>
    <row r="179" spans="1:3" s="3" customFormat="1" x14ac:dyDescent="0.3">
      <c r="A179" s="4"/>
      <c r="B179" s="71"/>
      <c r="C179" s="2"/>
    </row>
    <row r="180" spans="1:3" s="3" customFormat="1" x14ac:dyDescent="0.3">
      <c r="A180" s="4"/>
      <c r="B180" s="71"/>
      <c r="C180" s="2"/>
    </row>
    <row r="181" spans="1:3" s="3" customFormat="1" x14ac:dyDescent="0.3">
      <c r="A181" s="4"/>
      <c r="B181" s="71"/>
      <c r="C181" s="2"/>
    </row>
    <row r="182" spans="1:3" s="3" customFormat="1" x14ac:dyDescent="0.3">
      <c r="A182" s="4"/>
      <c r="B182" s="71"/>
      <c r="C182" s="2"/>
    </row>
    <row r="183" spans="1:3" s="3" customFormat="1" x14ac:dyDescent="0.3">
      <c r="A183" s="4"/>
      <c r="B183" s="71"/>
      <c r="C183" s="2"/>
    </row>
    <row r="184" spans="1:3" s="3" customFormat="1" x14ac:dyDescent="0.3">
      <c r="A184" s="4"/>
      <c r="B184" s="71"/>
      <c r="C184" s="2"/>
    </row>
    <row r="185" spans="1:3" s="3" customFormat="1" x14ac:dyDescent="0.3">
      <c r="A185" s="4"/>
      <c r="B185" s="71"/>
      <c r="C185" s="2"/>
    </row>
    <row r="186" spans="1:3" s="3" customFormat="1" x14ac:dyDescent="0.3">
      <c r="A186" s="4"/>
      <c r="B186" s="71"/>
      <c r="C186" s="2"/>
    </row>
    <row r="187" spans="1:3" s="3" customFormat="1" x14ac:dyDescent="0.3">
      <c r="A187" s="4"/>
      <c r="B187" s="71"/>
      <c r="C187" s="2"/>
    </row>
    <row r="188" spans="1:3" s="3" customFormat="1" x14ac:dyDescent="0.3">
      <c r="A188" s="4"/>
      <c r="B188" s="71"/>
      <c r="C188" s="2"/>
    </row>
    <row r="189" spans="1:3" s="3" customFormat="1" x14ac:dyDescent="0.3">
      <c r="A189" s="4"/>
      <c r="B189" s="71"/>
      <c r="C189" s="2"/>
    </row>
    <row r="190" spans="1:3" s="3" customFormat="1" x14ac:dyDescent="0.3">
      <c r="A190" s="4"/>
      <c r="B190" s="71"/>
      <c r="C190" s="2"/>
    </row>
    <row r="191" spans="1:3" s="3" customFormat="1" x14ac:dyDescent="0.3">
      <c r="A191" s="4"/>
      <c r="B191" s="71"/>
      <c r="C191" s="2"/>
    </row>
    <row r="192" spans="1:3" s="3" customFormat="1" x14ac:dyDescent="0.3">
      <c r="A192" s="4"/>
      <c r="B192" s="71"/>
      <c r="C192" s="2"/>
    </row>
    <row r="193" spans="1:3" s="3" customFormat="1" x14ac:dyDescent="0.3">
      <c r="A193" s="4"/>
      <c r="B193" s="71"/>
      <c r="C193" s="2"/>
    </row>
    <row r="194" spans="1:3" s="3" customFormat="1" x14ac:dyDescent="0.3">
      <c r="A194" s="4"/>
      <c r="B194" s="71"/>
      <c r="C194" s="2"/>
    </row>
    <row r="195" spans="1:3" s="3" customFormat="1" x14ac:dyDescent="0.3">
      <c r="A195" s="4"/>
      <c r="B195" s="71"/>
      <c r="C195" s="2"/>
    </row>
    <row r="196" spans="1:3" s="3" customFormat="1" x14ac:dyDescent="0.3">
      <c r="A196" s="4"/>
      <c r="B196" s="71"/>
      <c r="C196" s="2"/>
    </row>
    <row r="197" spans="1:3" s="3" customFormat="1" x14ac:dyDescent="0.3">
      <c r="A197" s="4"/>
      <c r="B197" s="71"/>
      <c r="C197" s="2"/>
    </row>
    <row r="198" spans="1:3" s="3" customFormat="1" x14ac:dyDescent="0.3">
      <c r="A198" s="4"/>
      <c r="B198" s="71"/>
      <c r="C198" s="2"/>
    </row>
    <row r="199" spans="1:3" s="3" customFormat="1" x14ac:dyDescent="0.3">
      <c r="A199" s="4"/>
      <c r="B199" s="71"/>
      <c r="C199" s="2"/>
    </row>
    <row r="200" spans="1:3" s="3" customFormat="1" x14ac:dyDescent="0.3">
      <c r="A200" s="4"/>
      <c r="B200" s="71"/>
      <c r="C200" s="2"/>
    </row>
    <row r="201" spans="1:3" s="3" customFormat="1" x14ac:dyDescent="0.3">
      <c r="A201" s="4"/>
      <c r="B201" s="71"/>
      <c r="C201" s="2"/>
    </row>
    <row r="202" spans="1:3" s="3" customFormat="1" x14ac:dyDescent="0.3">
      <c r="A202" s="4"/>
      <c r="B202" s="71"/>
      <c r="C202" s="2"/>
    </row>
    <row r="203" spans="1:3" s="3" customFormat="1" x14ac:dyDescent="0.3">
      <c r="A203" s="4"/>
      <c r="B203" s="71"/>
      <c r="C203" s="2"/>
    </row>
    <row r="204" spans="1:3" s="3" customFormat="1" x14ac:dyDescent="0.3">
      <c r="A204" s="4"/>
      <c r="B204" s="71"/>
      <c r="C204" s="2"/>
    </row>
    <row r="205" spans="1:3" s="3" customFormat="1" x14ac:dyDescent="0.3">
      <c r="A205" s="4"/>
      <c r="B205" s="71"/>
      <c r="C205" s="2"/>
    </row>
    <row r="206" spans="1:3" s="3" customFormat="1" x14ac:dyDescent="0.3">
      <c r="A206" s="4"/>
      <c r="B206" s="71"/>
      <c r="C206" s="2"/>
    </row>
    <row r="207" spans="1:3" s="3" customFormat="1" x14ac:dyDescent="0.3">
      <c r="A207" s="4"/>
      <c r="B207" s="71"/>
      <c r="C207" s="2"/>
    </row>
    <row r="208" spans="1:3" s="3" customFormat="1" x14ac:dyDescent="0.3">
      <c r="A208" s="4"/>
      <c r="B208" s="71"/>
      <c r="C208" s="2"/>
    </row>
    <row r="209" spans="1:3" s="3" customFormat="1" x14ac:dyDescent="0.3">
      <c r="A209" s="4"/>
      <c r="B209" s="71"/>
      <c r="C209" s="2"/>
    </row>
    <row r="210" spans="1:3" s="3" customFormat="1" x14ac:dyDescent="0.3">
      <c r="A210" s="4"/>
      <c r="B210" s="71"/>
      <c r="C210" s="2"/>
    </row>
    <row r="211" spans="1:3" s="3" customFormat="1" x14ac:dyDescent="0.3">
      <c r="A211" s="4"/>
      <c r="B211" s="71"/>
      <c r="C211" s="2"/>
    </row>
    <row r="212" spans="1:3" s="3" customFormat="1" x14ac:dyDescent="0.3">
      <c r="A212" s="4"/>
      <c r="B212" s="71"/>
      <c r="C212" s="2"/>
    </row>
    <row r="213" spans="1:3" s="3" customFormat="1" x14ac:dyDescent="0.3">
      <c r="A213" s="4"/>
      <c r="B213" s="71"/>
      <c r="C213" s="2"/>
    </row>
    <row r="214" spans="1:3" s="3" customFormat="1" x14ac:dyDescent="0.3">
      <c r="A214" s="4"/>
      <c r="B214" s="71"/>
      <c r="C214" s="2"/>
    </row>
    <row r="215" spans="1:3" s="3" customFormat="1" x14ac:dyDescent="0.3">
      <c r="A215" s="4"/>
      <c r="B215" s="71"/>
      <c r="C215" s="2"/>
    </row>
    <row r="216" spans="1:3" s="3" customFormat="1" x14ac:dyDescent="0.3">
      <c r="A216" s="4"/>
      <c r="B216" s="71"/>
      <c r="C216" s="2"/>
    </row>
    <row r="217" spans="1:3" s="3" customFormat="1" x14ac:dyDescent="0.3">
      <c r="A217" s="4"/>
      <c r="B217" s="71"/>
      <c r="C217" s="2"/>
    </row>
    <row r="218" spans="1:3" s="3" customFormat="1" x14ac:dyDescent="0.3">
      <c r="A218" s="4"/>
      <c r="B218" s="71"/>
      <c r="C218" s="2"/>
    </row>
    <row r="219" spans="1:3" s="3" customFormat="1" x14ac:dyDescent="0.3">
      <c r="A219" s="4"/>
      <c r="B219" s="71"/>
      <c r="C219" s="2"/>
    </row>
    <row r="220" spans="1:3" s="3" customFormat="1" x14ac:dyDescent="0.3">
      <c r="A220" s="4"/>
      <c r="B220" s="71"/>
      <c r="C220" s="2"/>
    </row>
    <row r="221" spans="1:3" s="3" customFormat="1" x14ac:dyDescent="0.3">
      <c r="A221" s="4"/>
      <c r="B221" s="71"/>
      <c r="C221" s="2"/>
    </row>
    <row r="222" spans="1:3" s="3" customFormat="1" x14ac:dyDescent="0.3">
      <c r="A222" s="4"/>
      <c r="B222" s="71"/>
      <c r="C222" s="2"/>
    </row>
    <row r="223" spans="1:3" s="3" customFormat="1" x14ac:dyDescent="0.3">
      <c r="A223" s="4"/>
      <c r="B223" s="71"/>
      <c r="C223" s="2"/>
    </row>
    <row r="224" spans="1:3" s="3" customFormat="1" x14ac:dyDescent="0.3">
      <c r="A224" s="4"/>
      <c r="B224" s="71"/>
      <c r="C224" s="2"/>
    </row>
    <row r="225" spans="1:3" s="3" customFormat="1" x14ac:dyDescent="0.3">
      <c r="A225" s="4"/>
      <c r="B225" s="71"/>
      <c r="C225" s="2"/>
    </row>
    <row r="226" spans="1:3" s="3" customFormat="1" x14ac:dyDescent="0.3">
      <c r="A226" s="4"/>
      <c r="B226" s="71"/>
      <c r="C226" s="2"/>
    </row>
  </sheetData>
  <autoFilter ref="A6:B49" xr:uid="{0574B438-02B8-49DD-AC79-E11117D163C5}"/>
  <mergeCells count="19">
    <mergeCell ref="A19:B19"/>
    <mergeCell ref="A20:C20"/>
    <mergeCell ref="A3:C3"/>
    <mergeCell ref="A4:C4"/>
    <mergeCell ref="A7:C7"/>
    <mergeCell ref="A14:B14"/>
    <mergeCell ref="A15:C15"/>
    <mergeCell ref="A34:C34"/>
    <mergeCell ref="A43:B43"/>
    <mergeCell ref="A31:C31"/>
    <mergeCell ref="A33:B33"/>
    <mergeCell ref="A30:B30"/>
    <mergeCell ref="A44:C44"/>
    <mergeCell ref="A46:B46"/>
    <mergeCell ref="A47:C47"/>
    <mergeCell ref="A50:B50"/>
    <mergeCell ref="A57:B57"/>
    <mergeCell ref="A51:C51"/>
    <mergeCell ref="A56:B56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8cfc0b5-9218-412e-82de-52a28bb2388c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3C01DF16074FB429C06E0E2757FAB97" ma:contentTypeVersion="14" ma:contentTypeDescription="Create a new document." ma:contentTypeScope="" ma:versionID="312057950dca58d0655eb050bb922ba9">
  <xsd:schema xmlns:xsd="http://www.w3.org/2001/XMLSchema" xmlns:xs="http://www.w3.org/2001/XMLSchema" xmlns:p="http://schemas.microsoft.com/office/2006/metadata/properties" xmlns:ns3="8c64cd93-a39f-47b7-9225-486988a41bf5" xmlns:ns4="48cfc0b5-9218-412e-82de-52a28bb2388c" targetNamespace="http://schemas.microsoft.com/office/2006/metadata/properties" ma:root="true" ma:fieldsID="e8fecffde8eb6a0d96c150d4462a1904" ns3:_="" ns4:_="">
    <xsd:import namespace="8c64cd93-a39f-47b7-9225-486988a41bf5"/>
    <xsd:import namespace="48cfc0b5-9218-412e-82de-52a28bb2388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_activity" minOccurs="0"/>
                <xsd:element ref="ns4:MediaServiceObjectDetectorVersions" minOccurs="0"/>
                <xsd:element ref="ns4:MediaServiceDateTake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64cd93-a39f-47b7-9225-486988a41b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description="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cfc0b5-9218-412e-82de-52a28bb238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20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purl.oclc.org/ooxml/officeDocument/customXml" ds:itemID="{0CE42F20-562D-43E0-AA1E-4C63F11FCB2E}">
  <ds:schemaRefs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48cfc0b5-9218-412e-82de-52a28bb2388c"/>
    <ds:schemaRef ds:uri="http://schemas.openxmlformats.org/package/2006/metadata/core-properties"/>
    <ds:schemaRef ds:uri="8c64cd93-a39f-47b7-9225-486988a41bf5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purl.oclc.org/ooxml/officeDocument/customXml" ds:itemID="{97C4EFFD-AB15-463A-89B7-9B5E61DB0C51}">
  <ds:schemaRefs>
    <ds:schemaRef ds:uri="http://schemas.microsoft.com/sharepoint/v3/contenttype/forms"/>
  </ds:schemaRefs>
</ds:datastoreItem>
</file>

<file path=customXml/itemProps3.xml><?xml version="1.0" encoding="utf-8"?>
<ds:datastoreItem xmlns:ds="http://purl.oclc.org/ooxml/officeDocument/customXml" ds:itemID="{DF934E97-EDE6-4FF0-A1AA-2F3D9F1157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64cd93-a39f-47b7-9225-486988a41bf5"/>
    <ds:schemaRef ds:uri="48cfc0b5-9218-412e-82de-52a28bb238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INGRESOS </vt:lpstr>
      <vt:lpstr>EGRESOS</vt:lpstr>
      <vt:lpstr>'INGRESOS '!Área_de_impresión</vt:lpstr>
      <vt:lpstr>'INGRESOS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Marianella Guzmán</dc:creator>
  <cp:lastModifiedBy>Diana María Chaves Arroyo</cp:lastModifiedBy>
  <dcterms:created xsi:type="dcterms:W3CDTF">2021-10-13T19:42:12Z</dcterms:created>
  <dcterms:modified xsi:type="dcterms:W3CDTF">2026-08-07T13:15:00Z</dcterms:modified>
</cp:coreProperties>
</file>

<file path=docProps/custom.xml><?xml version="1.0" encoding="utf-8"?>
<Properties xmlns="http://purl.oclc.org/ooxml/officeDocument/customProperties" xmlns:vt="http://purl.oclc.org/ooxml/officeDocument/docPropsVTypes">
  <property fmtid="{D5CDD505-2E9C-101B-9397-08002B2CF9AE}" pid="2" name="ContentTypeId">
    <vt:lpwstr>0x010100F3C01DF16074FB429C06E0E2757FAB97</vt:lpwstr>
  </property>
</Properties>
</file>