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Presupuestos Extraordinarios\"/>
    </mc:Choice>
  </mc:AlternateContent>
  <xr:revisionPtr revIDLastSave="0" documentId="13_ncr:9_{EAB6D37D-9CC5-47CA-A053-ECA16683F30F}" xr6:coauthVersionLast="47" xr6:coauthVersionMax="47" xr10:uidLastSave="{00000000-0000-0000-0000-000000000000}"/>
  <bookViews>
    <workbookView xWindow="28680" yWindow="-120" windowWidth="21840" windowHeight="1302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Egresos!$A$6:$B$129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6" i="7" l="1"/>
  <c r="C14" i="7"/>
  <c r="C13" i="7" s="1"/>
  <c r="C10" i="7"/>
  <c r="C9" i="7" s="1"/>
  <c r="C8" i="7" s="1"/>
  <c r="C11" i="7"/>
  <c r="C135" i="5"/>
  <c r="C136" i="5" s="1"/>
  <c r="C97" i="5"/>
  <c r="C109" i="5"/>
  <c r="C26" i="7" l="1"/>
  <c r="C50" i="5" l="1"/>
  <c r="C25" i="5"/>
  <c r="C20" i="5"/>
  <c r="C18" i="5"/>
  <c r="C30" i="5"/>
  <c r="C27" i="5" l="1"/>
  <c r="C100" i="5" l="1"/>
  <c r="C16" i="5" l="1"/>
  <c r="C116" i="5"/>
  <c r="C78" i="5"/>
  <c r="C43" i="5"/>
  <c r="C38" i="5"/>
  <c r="C90" i="5"/>
  <c r="C128" i="5"/>
  <c r="C112" i="5"/>
  <c r="C81" i="5" l="1"/>
</calcChain>
</file>

<file path=xl/sharedStrings.xml><?xml version="1.0" encoding="utf-8"?>
<sst xmlns="http://purl.oclc.org/ooxml/spreadsheetml/main" count="269" uniqueCount="238">
  <si>
    <t>Otros servicios de gestión y apoyo</t>
  </si>
  <si>
    <t>Bienes intangibles</t>
  </si>
  <si>
    <t>Equipo y mobiliario de oficina</t>
  </si>
  <si>
    <t>Mantenimiento de edificios y locales</t>
  </si>
  <si>
    <t>CTA. PRESUPUESTO</t>
  </si>
  <si>
    <t>DETALLE DE CUENTA</t>
  </si>
  <si>
    <t>5.02.23.23.5.01.03</t>
  </si>
  <si>
    <t>Equipo de comunicación</t>
  </si>
  <si>
    <t xml:space="preserve">RECOLECCIÓN DE BASURA </t>
  </si>
  <si>
    <t>5.02.02.02.1.04.06</t>
  </si>
  <si>
    <t>5.02.02.02.1.04.99</t>
  </si>
  <si>
    <t>CAMINOS Y CALLES</t>
  </si>
  <si>
    <t xml:space="preserve">MERCADOS PLAZAS Y FERIAS </t>
  </si>
  <si>
    <t>SEGURIDAD Y VIGILANCIA</t>
  </si>
  <si>
    <t>5.02.05.05.1.04.06</t>
  </si>
  <si>
    <t>5.02.05.05.1.04.99</t>
  </si>
  <si>
    <t>5.01.04</t>
  </si>
  <si>
    <t>Total  Mercados, Plazas y Ferias</t>
  </si>
  <si>
    <t>Total  Seguridad y Vigilancia</t>
  </si>
  <si>
    <t>Total  de Edificios</t>
  </si>
  <si>
    <t>Otras construcciones, adiciones y mejoras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</si>
  <si>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</si>
  <si>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</si>
  <si>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</si>
  <si>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</si>
  <si>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</si>
  <si>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</si>
  <si>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</si>
  <si>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</si>
  <si>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</si>
  <si>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1.4.0.0.00.00.0.0.000</t>
  </si>
  <si>
    <t>TRANSFERENCIAS CORRIENTES</t>
  </si>
  <si>
    <t>3.0.0.0.00.00.0.0.000</t>
  </si>
  <si>
    <t>FINANCIAMIENTO</t>
  </si>
  <si>
    <t>3.3.0.0.00.00.0.0.000</t>
  </si>
  <si>
    <t>RECURSOS DE VIGENCIAS ANTERIORES</t>
  </si>
  <si>
    <t>3.3.1.0.00.00.0.0.000</t>
  </si>
  <si>
    <t>3.3.2.0.00.00.0.0.000</t>
  </si>
  <si>
    <t>Superávit Específico</t>
  </si>
  <si>
    <t>3.3.2.0.00.00.0.0.001</t>
  </si>
  <si>
    <t>5.99.03</t>
  </si>
  <si>
    <t>TOTAL EJECUTADO</t>
  </si>
  <si>
    <t>ADMINISTRACIÓN GENERAL</t>
  </si>
  <si>
    <t xml:space="preserve">PRESUPUESTO EXTRAORDINARIO </t>
  </si>
  <si>
    <t>5.03.06.21.5.02.99</t>
  </si>
  <si>
    <t>Servicios generales</t>
  </si>
  <si>
    <t>5.02.07.07.1.08.01</t>
  </si>
  <si>
    <t xml:space="preserve">Total  Administración General </t>
  </si>
  <si>
    <t>Total Aseo de Vías</t>
  </si>
  <si>
    <t>Total Recolección de Basura</t>
  </si>
  <si>
    <t>Total Caminos y Calles</t>
  </si>
  <si>
    <t>Total Otros Fondos e Inversiones</t>
  </si>
  <si>
    <t>Superávit Libre</t>
  </si>
  <si>
    <t>Fondo de Parques y obras de ornato</t>
  </si>
  <si>
    <t>Fondo de Aseo de Vías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</si>
  <si>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</si>
  <si>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</si>
  <si>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</si>
  <si>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</si>
  <si>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>1.4.1.2.02.00.0.0.000</t>
  </si>
  <si>
    <t xml:space="preserve">Transferencia del Consejo Nacional de Política Pública de la Persona Joven </t>
  </si>
  <si>
    <t>PRESUPUESTO EXTRAORDINARIO 02-2024</t>
  </si>
  <si>
    <t>5.01.03</t>
  </si>
  <si>
    <t>Maquinaria, equipo y mobiliario diverso</t>
  </si>
  <si>
    <t xml:space="preserve">PALACIO DE LOS DEPORTES </t>
  </si>
  <si>
    <t>Total  Palacio de los Deportes</t>
  </si>
  <si>
    <t>5.02.09.11.5.02.99</t>
  </si>
  <si>
    <t>Equipo de transporte</t>
  </si>
  <si>
    <t>5.03.06.22.5.02.99</t>
  </si>
  <si>
    <t>Equipo de cómputo</t>
  </si>
  <si>
    <t>5.02.05.05.0.02.01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</si>
  <si>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</si>
  <si>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</si>
  <si>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</si>
  <si>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</si>
  <si>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</si>
  <si>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</si>
  <si>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</si>
  <si>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5.02.05.05.1.08.05</t>
  </si>
  <si>
    <t>5.02.05.05.2.03.01</t>
  </si>
  <si>
    <t>5.02.05.05.2.04.01</t>
  </si>
  <si>
    <t>5.02.05.05.2.99.04</t>
  </si>
  <si>
    <t>5.02.05.05.5.01.04</t>
  </si>
  <si>
    <t>5.02.05.05.5.01.02</t>
  </si>
  <si>
    <t>5.02.05.05.5.01.05</t>
  </si>
  <si>
    <t>5.02.05.05.5.01.03</t>
  </si>
  <si>
    <t>Tiempo Extraordinario</t>
  </si>
  <si>
    <t>Decimotercer mes</t>
  </si>
  <si>
    <t xml:space="preserve">Contribución Patronal al Seguro de Salud de la Caja Costarricense del Seguro Social 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</si>
  <si>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</si>
  <si>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</si>
  <si>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</si>
  <si>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</si>
  <si>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Servicio de agua y alcantarillado</t>
  </si>
  <si>
    <t>Mantenimiento y reparación de equipo de transporte</t>
  </si>
  <si>
    <t>Herramientas e instrumentos</t>
  </si>
  <si>
    <t>Maquinaria y equipo para la producción</t>
  </si>
  <si>
    <t>Equipo y mobiliario educacional, deportivo y recreativo</t>
  </si>
  <si>
    <t>5.02.01.01.1.04.06</t>
  </si>
  <si>
    <t>Servicios Generales</t>
  </si>
  <si>
    <t>5.02.02.02.2.03.01</t>
  </si>
  <si>
    <t>5.02.02.02.5.01.99</t>
  </si>
  <si>
    <t>Útiles y materiales de oficina y cómputo</t>
  </si>
  <si>
    <t>5.02.10.14.1.07.02</t>
  </si>
  <si>
    <t>5.02.23.23.2.99.06</t>
  </si>
  <si>
    <t>Útiles y materiales de resguardo y seguridad</t>
  </si>
  <si>
    <t>Repuestos y accesorios</t>
  </si>
  <si>
    <t>Equipo de cómputo.</t>
  </si>
  <si>
    <t>5.02.23.23.5.01.05</t>
  </si>
  <si>
    <t>5.02.10.14.1.03.03</t>
  </si>
  <si>
    <t>Impresión, encuadernación y otros</t>
  </si>
  <si>
    <t>01-2025</t>
  </si>
  <si>
    <t>2.99.04</t>
  </si>
  <si>
    <t>Textiles y vestuario</t>
  </si>
  <si>
    <t>2.99.01</t>
  </si>
  <si>
    <t>2.04.02</t>
  </si>
  <si>
    <t>5.01.05</t>
  </si>
  <si>
    <t>5.01.07</t>
  </si>
  <si>
    <t>5.02.02.02.1.03.02</t>
  </si>
  <si>
    <t>Publicidad y propaganda</t>
  </si>
  <si>
    <t>Materiales y productos metálicos</t>
  </si>
  <si>
    <t>5.02.02.02.5.99.03</t>
  </si>
  <si>
    <t>5.02.03.03.5.01.02</t>
  </si>
  <si>
    <t>5.02.03.03.5.01.04</t>
  </si>
  <si>
    <t>5.02.03.03.5.01.99</t>
  </si>
  <si>
    <t>Mantenimiento y reparación de otros equipos</t>
  </si>
  <si>
    <t>5.02.05.05.2.01.99</t>
  </si>
  <si>
    <t>Otros productos químicos y conexos</t>
  </si>
  <si>
    <t>5.02.05.05.2.02.02</t>
  </si>
  <si>
    <t>5.02.05.05.1.08.99</t>
  </si>
  <si>
    <t>5.02.05.05.2.01.04</t>
  </si>
  <si>
    <t>Tintas, pinturas y diluyentes</t>
  </si>
  <si>
    <t>Herramientas e instrumento</t>
  </si>
  <si>
    <t>5.02.05.05.2.04.02</t>
  </si>
  <si>
    <t>5.02.05.05.2.99.05</t>
  </si>
  <si>
    <t>Útiles y materiales de limpieza</t>
  </si>
  <si>
    <t>5.02.05.05.2.99.06</t>
  </si>
  <si>
    <t>5.02.05.05.2.01.01</t>
  </si>
  <si>
    <t>CEMENTERIOS</t>
  </si>
  <si>
    <t>Total Cementerios</t>
  </si>
  <si>
    <t>5.02.04.04.2.99.04</t>
  </si>
  <si>
    <t>5.02.04.04.5.01.03</t>
  </si>
  <si>
    <t>5.02.04.04.5.01.01</t>
  </si>
  <si>
    <t>5.02.04.04.2.04.01</t>
  </si>
  <si>
    <t>5.02.04.04.5.01.99</t>
  </si>
  <si>
    <t>Equipo de producción</t>
  </si>
  <si>
    <t>5.02.09.11.2.04.01</t>
  </si>
  <si>
    <t>5.02.09.11.2.03.01</t>
  </si>
  <si>
    <t>5.02.10.11.2.99.06</t>
  </si>
  <si>
    <t>5.02.09.11.5.01.01</t>
  </si>
  <si>
    <t>5.02.09.11.5.01.03</t>
  </si>
  <si>
    <t>Otras construcciones y mejoras</t>
  </si>
  <si>
    <t>5.02.09.10.6.04.04</t>
  </si>
  <si>
    <t>Transferencias corrientes a otras entidades privadas sin fines de lucro</t>
  </si>
  <si>
    <t>5.02.14.14.2.03.06</t>
  </si>
  <si>
    <t>5.02.23.23.2.04.01</t>
  </si>
  <si>
    <t>5.02.23.23.2.99.01</t>
  </si>
  <si>
    <t>5.02.23.23.5.01.99</t>
  </si>
  <si>
    <t>5.02.2.23.5.01.04</t>
  </si>
  <si>
    <t>Alarma Contra Incendios Mercado.</t>
  </si>
  <si>
    <t>5.03.01.04.5.02.01</t>
  </si>
  <si>
    <t>Construcción de rampas accesibles.</t>
  </si>
  <si>
    <t>5.03.02.04.5.02.02</t>
  </si>
  <si>
    <t>Proyecto Asfaltado Caminos La Legua Vara Blanca</t>
  </si>
  <si>
    <t>5.03.06.11.5.02.99</t>
  </si>
  <si>
    <t>Suministro, instalación y mantenimiento de piso en EPDM en las áreas públicas de los distritos de Heredia, Mercedes, San Francisco y Ulloa.</t>
  </si>
  <si>
    <t>5.03.06.08.5.02.99</t>
  </si>
  <si>
    <t>5.03.06.20.5.02.99</t>
  </si>
  <si>
    <t xml:space="preserve"> Sala de Lactancia Centro Cívico por la Paz</t>
  </si>
  <si>
    <t>Mezanine Centro de Mujeres</t>
  </si>
  <si>
    <t>Obras de Mejora Edificios Comunales El Progreso y Centro Diurno Mercedes Norte.</t>
  </si>
  <si>
    <t>5.03.06.23.5.02.99</t>
  </si>
  <si>
    <t>Acondicionamiento de espacio para guardar carrito podador en sector de cancha de Cubujuqui.</t>
  </si>
  <si>
    <t>5.03.06.24.5.02.99</t>
  </si>
  <si>
    <t>Construcción del Cementerio de Vara Blanca</t>
  </si>
  <si>
    <t>5.03.06.25.5.02.99</t>
  </si>
  <si>
    <t>Mejoras Salón Comunal Urbanización Casa Blanca.</t>
  </si>
  <si>
    <t>5.03.06.26.5.02.99</t>
  </si>
  <si>
    <t>Cambio Luminarias Cancha Barreal</t>
  </si>
  <si>
    <t>5.03.06.27.5.02.99</t>
  </si>
  <si>
    <t>Construcción de aceras y ampliación de caseta de ingreso en el Bosque de la Hoja.</t>
  </si>
  <si>
    <t>5.03.06.28.5.02.99</t>
  </si>
  <si>
    <t xml:space="preserve"> Muro la Granada</t>
  </si>
  <si>
    <t>5.03.07.06.5.03.01</t>
  </si>
  <si>
    <t>Terrenos</t>
  </si>
  <si>
    <t>5.03.07.02.7.01.03</t>
  </si>
  <si>
    <t>Transferencias de Capital Instituciones Descentralizadas No Empresariales</t>
  </si>
  <si>
    <t>5.03.07.01.7.03.01</t>
  </si>
  <si>
    <t>Transferencias de Capital a Asociaciones</t>
  </si>
  <si>
    <t>REGISTRO DE DEUDA FONDOS Y APORTES</t>
  </si>
  <si>
    <t>5.01.04.6.01.01</t>
  </si>
  <si>
    <t>Transferencias corrientes al Gobierno Central</t>
  </si>
  <si>
    <t>5.01.04.6.01.01.1</t>
  </si>
  <si>
    <t>5.01.04.6.01.02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</si>
  <si>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</si>
  <si>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</si>
  <si>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</si>
  <si>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</si>
  <si>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</si>
  <si>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5.01.04.04.6.01.04</t>
  </si>
  <si>
    <t>Transferencias corrientes a Gobiernos Locales</t>
  </si>
  <si>
    <t>5.01.04.6.01.04.1</t>
  </si>
  <si>
    <t>Comité Cantonal de Deportes-3%</t>
  </si>
  <si>
    <t>Total Registro de Deudas Fondos y Aportes</t>
  </si>
  <si>
    <t>Junta Administrativa del Registro Nacional</t>
  </si>
  <si>
    <t>Ley Nº7788 10% aporte CONAGEBIO</t>
  </si>
  <si>
    <t>Ley Nº7788 70% aporte Fondo Parques Nacionales</t>
  </si>
  <si>
    <t>Consejo Nacional de Personas con Discapacidad (CONAPDIS)</t>
  </si>
  <si>
    <t>Organismo de Normalización Técnica, 1% del IBI, Ley N.º 7729</t>
  </si>
  <si>
    <t>SERVICIOS SOCIALES Y COMPLEMENTARIOS-PERSONA JOVEN</t>
  </si>
  <si>
    <t>5.02.10.14.1.05.01</t>
  </si>
  <si>
    <t>5.02.10.14.2.02.03</t>
  </si>
  <si>
    <t>5.02.10.14.2.99.99</t>
  </si>
  <si>
    <t>Transporte dentro del país</t>
  </si>
  <si>
    <t>Actividades protocolarias y sociales</t>
  </si>
  <si>
    <t>Alimentos y bebidas</t>
  </si>
  <si>
    <t>Otros útiles, materiales y suministros diversos</t>
  </si>
  <si>
    <t>Total  Servicio Sociales y Complementarios-Persona Joven</t>
  </si>
  <si>
    <t>5.03.07.06.9.02.01</t>
  </si>
  <si>
    <t>5.03.07.01.5.01.03</t>
  </si>
  <si>
    <t>ASEO DE VÍAS</t>
  </si>
  <si>
    <t>COMPLEJOS TURÍSTICOS</t>
  </si>
  <si>
    <t>Total  Complejos Turísticos</t>
  </si>
  <si>
    <t>Total  de Vías de comunicación</t>
  </si>
  <si>
    <t>Sumas sin asignación presupuestaria</t>
  </si>
  <si>
    <t>EDIFICIOS</t>
  </si>
  <si>
    <t>VÍAS DE COMUNICACIÓN</t>
  </si>
  <si>
    <t>OTRAS CONSTRUCCIONES, ADICIONES Y MEJORAS</t>
  </si>
  <si>
    <t>OTROS FONDOS E INVERSIONES</t>
  </si>
  <si>
    <t>Junta Adminsitrativa del Registro Nacional</t>
  </si>
  <si>
    <t>Organismo de Normalizacion Tecnica</t>
  </si>
  <si>
    <t>Comité Cantonal de Deportes</t>
  </si>
  <si>
    <t>Aporte al Cpncejo Nacional de Personas con Discapacidad(CONAPDIS)Ley N°9303</t>
  </si>
  <si>
    <t>10% aporte CONAGEBIO</t>
  </si>
  <si>
    <t>70% aporte Fondo Parques Nacionales</t>
  </si>
  <si>
    <t>Fondo recoleccion de basura</t>
  </si>
  <si>
    <t>Total Parques y Obras de Ornato</t>
  </si>
  <si>
    <t>PARQUES Y OBRAS DE ORNATO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</si>
</sst>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.5"/>
      <name val="Calibri"/>
      <family val="2"/>
    </font>
    <font>
      <b/>
      <i/>
      <sz val="11.5"/>
      <name val="Calibri"/>
      <family val="2"/>
    </font>
    <font>
      <b/>
      <sz val="14"/>
      <name val="Cambria"/>
      <family val="1"/>
    </font>
    <font>
      <b/>
      <sz val="14"/>
      <color theme="1"/>
      <name val="Cambria"/>
      <family val="1"/>
    </font>
    <font>
      <b/>
      <sz val="11.5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i/>
      <u/>
      <sz val="14"/>
      <name val="Calibri"/>
      <family val="2"/>
    </font>
    <font>
      <sz val="11.5"/>
      <name val="Calibri"/>
      <family val="2"/>
    </font>
    <font>
      <sz val="14"/>
      <color theme="0"/>
      <name val="Calibri"/>
      <family val="2"/>
    </font>
    <font>
      <b/>
      <u/>
      <sz val="14"/>
      <color theme="0" tint="-4.9989318521683403E-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" fillId="0" borderId="0"/>
    <xf numFmtId="0" fontId="4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Fill="1" applyBorder="1" applyAlignment="1" applyProtection="1">
      <alignment horizontal="center" vertical="center" wrapText="1"/>
    </xf>
    <xf numFmtId="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0" xfId="2"/>
    <xf numFmtId="0" fontId="5" fillId="0" borderId="0" xfId="2" applyFont="1" applyAlignment="1">
      <alignment horizontal="center" vertical="center"/>
    </xf>
    <xf numFmtId="0" fontId="6" fillId="0" borderId="0" xfId="2" applyFont="1"/>
    <xf numFmtId="0" fontId="7" fillId="0" borderId="0" xfId="2" applyFont="1"/>
    <xf numFmtId="0" fontId="8" fillId="0" borderId="0" xfId="2" applyFont="1"/>
    <xf numFmtId="0" fontId="4" fillId="0" borderId="0" xfId="2" applyAlignment="1">
      <alignment horizontal="center" vertical="center"/>
    </xf>
    <xf numFmtId="4" fontId="9" fillId="0" borderId="0" xfId="2" applyNumberFormat="1" applyFont="1" applyAlignment="1">
      <alignment vertical="center"/>
    </xf>
    <xf numFmtId="4" fontId="4" fillId="0" borderId="0" xfId="2" applyNumberFormat="1"/>
    <xf numFmtId="0" fontId="9" fillId="0" borderId="0" xfId="2" applyFont="1" applyAlignment="1">
      <alignment vertical="center"/>
    </xf>
    <xf numFmtId="4" fontId="4" fillId="0" borderId="0" xfId="2" applyNumberFormat="1" applyAlignment="1">
      <alignment horizontal="center" vertical="center"/>
    </xf>
    <xf numFmtId="4" fontId="10" fillId="0" borderId="0" xfId="3" applyNumberFormat="1"/>
    <xf numFmtId="0" fontId="0" fillId="3" borderId="0" xfId="0" applyFill="1" applyAlignment="1">
      <alignment horizontal="center" vertical="center"/>
    </xf>
    <xf numFmtId="0" fontId="0" fillId="3" borderId="0" xfId="0" applyFill="1"/>
    <xf numFmtId="164" fontId="2" fillId="3" borderId="1" xfId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4" fontId="12" fillId="0" borderId="1" xfId="0" applyNumberFormat="1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0" xfId="2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3" fontId="12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14" fillId="0" borderId="0" xfId="2" applyFont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166" fontId="15" fillId="3" borderId="0" xfId="4" applyNumberFormat="1" applyFont="1" applyFill="1" applyAlignment="1">
      <alignment horizontal="center" vertical="center"/>
    </xf>
    <xf numFmtId="49" fontId="15" fillId="3" borderId="0" xfId="4" applyNumberFormat="1" applyFont="1" applyFill="1" applyAlignment="1">
      <alignment horizontal="center"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165" fontId="18" fillId="5" borderId="4" xfId="1" applyNumberFormat="1" applyFont="1" applyFill="1" applyBorder="1" applyAlignment="1" applyProtection="1">
      <alignment horizontal="center" vertical="center" wrapText="1"/>
    </xf>
    <xf numFmtId="165" fontId="18" fillId="5" borderId="5" xfId="1" applyNumberFormat="1" applyFont="1" applyFill="1" applyBorder="1" applyAlignment="1" applyProtection="1">
      <alignment horizontal="center" vertical="center" wrapText="1"/>
    </xf>
    <xf numFmtId="165" fontId="18" fillId="5" borderId="6" xfId="1" applyNumberFormat="1" applyFont="1" applyFill="1" applyBorder="1" applyAlignment="1" applyProtection="1">
      <alignment horizontal="center" vertical="center" wrapText="1"/>
    </xf>
    <xf numFmtId="0" fontId="19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4" fontId="19" fillId="5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39" fontId="2" fillId="0" borderId="1" xfId="5" applyNumberFormat="1" applyFont="1" applyBorder="1" applyAlignment="1">
      <alignment horizontal="center" vertical="center" wrapText="1"/>
    </xf>
    <xf numFmtId="39" fontId="2" fillId="3" borderId="1" xfId="5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" fillId="3" borderId="1" xfId="2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164" fontId="20" fillId="4" borderId="1" xfId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/>
    </xf>
    <xf numFmtId="4" fontId="17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18" fillId="5" borderId="4" xfId="1" applyFont="1" applyFill="1" applyBorder="1" applyAlignment="1" applyProtection="1">
      <alignment horizontal="center" vertical="center" wrapText="1"/>
    </xf>
    <xf numFmtId="164" fontId="18" fillId="5" borderId="5" xfId="1" applyFont="1" applyFill="1" applyBorder="1" applyAlignment="1" applyProtection="1">
      <alignment horizontal="center" vertical="center" wrapText="1"/>
    </xf>
    <xf numFmtId="0" fontId="21" fillId="5" borderId="4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9" fillId="2" borderId="8" xfId="2" applyFont="1" applyFill="1" applyBorder="1" applyAlignment="1">
      <alignment horizontal="center" vertical="center"/>
    </xf>
    <xf numFmtId="0" fontId="19" fillId="2" borderId="9" xfId="2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" fontId="3" fillId="0" borderId="1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2" fillId="5" borderId="10" xfId="2" applyFont="1" applyFill="1" applyBorder="1" applyAlignment="1">
      <alignment horizontal="center" vertical="center" wrapText="1"/>
    </xf>
    <xf numFmtId="0" fontId="22" fillId="5" borderId="1" xfId="2" applyFont="1" applyFill="1" applyBorder="1" applyAlignment="1">
      <alignment horizontal="center" vertical="center" wrapText="1"/>
    </xf>
    <xf numFmtId="3" fontId="22" fillId="5" borderId="1" xfId="2" applyNumberFormat="1" applyFont="1" applyFill="1" applyBorder="1" applyAlignment="1">
      <alignment horizontal="center" vertical="center"/>
    </xf>
    <xf numFmtId="0" fontId="22" fillId="5" borderId="10" xfId="0" applyFont="1" applyFill="1" applyBorder="1" applyAlignment="1" applyProtection="1">
      <alignment horizontal="center" vertical="center" wrapText="1"/>
      <protection hidden="1"/>
    </xf>
    <xf numFmtId="0" fontId="22" fillId="5" borderId="1" xfId="0" applyFont="1" applyFill="1" applyBorder="1" applyAlignment="1" applyProtection="1">
      <alignment horizontal="center" vertical="center" wrapText="1"/>
      <protection hidden="1"/>
    </xf>
    <xf numFmtId="3" fontId="22" fillId="5" borderId="1" xfId="0" applyNumberFormat="1" applyFont="1" applyFill="1" applyBorder="1" applyAlignment="1" applyProtection="1">
      <alignment horizontal="center" vertical="center"/>
      <protection hidden="1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 wrapText="1"/>
    </xf>
    <xf numFmtId="4" fontId="19" fillId="6" borderId="3" xfId="0" applyNumberFormat="1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4" fontId="25" fillId="6" borderId="1" xfId="0" applyNumberFormat="1" applyFont="1" applyFill="1" applyBorder="1" applyAlignment="1">
      <alignment horizontal="center" vertical="center"/>
    </xf>
    <xf numFmtId="0" fontId="24" fillId="6" borderId="11" xfId="0" applyFont="1" applyFill="1" applyBorder="1" applyAlignment="1" applyProtection="1">
      <alignment horizontal="center" vertical="center"/>
      <protection hidden="1"/>
    </xf>
    <xf numFmtId="0" fontId="19" fillId="6" borderId="12" xfId="0" applyFont="1" applyFill="1" applyBorder="1" applyAlignment="1" applyProtection="1">
      <alignment horizontal="center" vertical="center" wrapText="1"/>
      <protection hidden="1"/>
    </xf>
    <xf numFmtId="3" fontId="19" fillId="6" borderId="12" xfId="0" applyNumberFormat="1" applyFont="1" applyFill="1" applyBorder="1" applyAlignment="1" applyProtection="1">
      <alignment horizontal="center" vertical="center"/>
      <protection hidden="1"/>
    </xf>
  </cellXfs>
  <cellStyles count="6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2 2" xfId="5" xr:uid="{05EBB152-468A-4CAB-9A3C-649C52CAC0AF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theme" Target="theme/theme1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Relationship Id="rId9" Type="http://purl.oclc.org/ooxml/officeDocument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38100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0</xdr:col>
      <xdr:colOff>2000250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47"/>
  <sheetViews>
    <sheetView showGridLines="0" zoomScaleNormal="100" zoomScaleSheetLayoutView="75" workbookViewId="0">
      <pane ySplit="5" topLeftCell="A11" activePane="bottomLeft" state="frozen"/>
      <selection pane="bottomLeft" activeCell="F18" sqref="F18"/>
    </sheetView>
  </sheetViews>
  <sheetFormatPr baseColWidth="10" defaultColWidth="11.44140625" defaultRowHeight="13.2" x14ac:dyDescent="0.25"/>
  <cols>
    <col min="1" max="1" width="29.109375" style="10" customWidth="1"/>
    <col min="2" max="2" width="53.77734375" style="10" bestFit="1" customWidth="1"/>
    <col min="3" max="3" width="27.109375" style="10" customWidth="1"/>
    <col min="4" max="4" width="11.44140625" style="5"/>
    <col min="5" max="5" width="15.33203125" style="5" bestFit="1" customWidth="1"/>
    <col min="6" max="16384" width="11.44140625" style="5"/>
  </cols>
  <sheetData>
    <row r="1" spans="1:3" ht="17.399999999999999" x14ac:dyDescent="0.25">
      <c r="A1" s="31" t="s">
        <v>21</v>
      </c>
      <c r="B1" s="31"/>
      <c r="C1" s="5"/>
    </row>
    <row r="2" spans="1:3" ht="17.399999999999999" x14ac:dyDescent="0.25">
      <c r="A2" s="31" t="s">
        <v>22</v>
      </c>
      <c r="B2" s="31"/>
      <c r="C2" s="12"/>
    </row>
    <row r="3" spans="1:3" ht="17.399999999999999" x14ac:dyDescent="0.25">
      <c r="A3" s="31" t="s">
        <v>61</v>
      </c>
      <c r="B3" s="31"/>
      <c r="C3" s="5"/>
    </row>
    <row r="4" spans="1:3" ht="18" customHeight="1" x14ac:dyDescent="0.25">
      <c r="A4" s="31" t="s">
        <v>23</v>
      </c>
      <c r="B4" s="31"/>
      <c r="C4" s="5"/>
    </row>
    <row r="5" spans="1:3" ht="18" customHeight="1" thickBot="1" x14ac:dyDescent="0.3">
      <c r="A5" s="6"/>
      <c r="B5" s="6"/>
      <c r="C5" s="6"/>
    </row>
    <row r="6" spans="1:3" ht="22.5" customHeight="1" x14ac:dyDescent="0.25">
      <c r="A6" s="75" t="s">
        <v>24</v>
      </c>
      <c r="B6" s="75" t="s">
        <v>25</v>
      </c>
      <c r="C6" s="75" t="s">
        <v>26</v>
      </c>
    </row>
    <row r="7" spans="1:3" ht="35.25" customHeight="1" thickBot="1" x14ac:dyDescent="0.3">
      <c r="A7" s="76"/>
      <c r="B7" s="76"/>
      <c r="C7" s="76"/>
    </row>
    <row r="8" spans="1:3" s="7" customFormat="1" ht="24.9" customHeight="1" x14ac:dyDescent="0.25">
      <c r="A8" s="84" t="s">
        <v>28</v>
      </c>
      <c r="B8" s="85" t="s">
        <v>29</v>
      </c>
      <c r="C8" s="86">
        <f>C9</f>
        <v>3324175</v>
      </c>
    </row>
    <row r="9" spans="1:3" ht="18.75" customHeight="1" x14ac:dyDescent="0.25">
      <c r="A9" s="77" t="s">
        <v>30</v>
      </c>
      <c r="B9" s="19" t="s">
        <v>31</v>
      </c>
      <c r="C9" s="78">
        <f>C10</f>
        <v>3324175</v>
      </c>
    </row>
    <row r="10" spans="1:3" s="8" customFormat="1" ht="15" x14ac:dyDescent="0.25">
      <c r="A10" s="77" t="s">
        <v>55</v>
      </c>
      <c r="B10" s="19" t="s">
        <v>56</v>
      </c>
      <c r="C10" s="27">
        <f>C11</f>
        <v>3324175</v>
      </c>
    </row>
    <row r="11" spans="1:3" s="8" customFormat="1" ht="15" x14ac:dyDescent="0.25">
      <c r="A11" s="77" t="s">
        <v>57</v>
      </c>
      <c r="B11" s="19" t="s">
        <v>58</v>
      </c>
      <c r="C11" s="23">
        <f>C12</f>
        <v>3324175</v>
      </c>
    </row>
    <row r="12" spans="1:3" s="8" customFormat="1" ht="30" x14ac:dyDescent="0.25">
      <c r="A12" s="79" t="s">
        <v>59</v>
      </c>
      <c r="B12" s="80" t="s">
        <v>60</v>
      </c>
      <c r="C12" s="22">
        <v>3324175</v>
      </c>
    </row>
    <row r="13" spans="1:3" ht="18" x14ac:dyDescent="0.25">
      <c r="A13" s="87" t="s">
        <v>32</v>
      </c>
      <c r="B13" s="88" t="s">
        <v>33</v>
      </c>
      <c r="C13" s="89">
        <f>C14</f>
        <v>5795193046.1999998</v>
      </c>
    </row>
    <row r="14" spans="1:3" ht="15" x14ac:dyDescent="0.25">
      <c r="A14" s="20" t="s">
        <v>34</v>
      </c>
      <c r="B14" s="19" t="s">
        <v>35</v>
      </c>
      <c r="C14" s="21">
        <f>C15+C16</f>
        <v>5795193046.1999998</v>
      </c>
    </row>
    <row r="15" spans="1:3" ht="15" x14ac:dyDescent="0.25">
      <c r="A15" s="77" t="s">
        <v>36</v>
      </c>
      <c r="B15" s="19" t="s">
        <v>52</v>
      </c>
      <c r="C15" s="21">
        <v>4241755148.0100002</v>
      </c>
    </row>
    <row r="16" spans="1:3" ht="15" x14ac:dyDescent="0.25">
      <c r="A16" s="29" t="s">
        <v>37</v>
      </c>
      <c r="B16" s="19" t="s">
        <v>38</v>
      </c>
      <c r="C16" s="21">
        <f>C17+C18+C19+C20+C21+C22+C23+C24+C25</f>
        <v>1553437898.1899998</v>
      </c>
    </row>
    <row r="17" spans="1:3" ht="14.4" x14ac:dyDescent="0.25">
      <c r="A17" s="30"/>
      <c r="B17" s="81" t="s">
        <v>229</v>
      </c>
      <c r="C17" s="22">
        <v>7838503.5599999996</v>
      </c>
    </row>
    <row r="18" spans="1:3" ht="14.4" x14ac:dyDescent="0.25">
      <c r="A18" s="30"/>
      <c r="B18" s="82" t="s">
        <v>230</v>
      </c>
      <c r="C18" s="22">
        <v>3919251.81</v>
      </c>
    </row>
    <row r="19" spans="1:3" ht="14.4" x14ac:dyDescent="0.25">
      <c r="A19" s="30"/>
      <c r="B19" s="22" t="s">
        <v>231</v>
      </c>
      <c r="C19" s="22">
        <v>22980356.739999998</v>
      </c>
    </row>
    <row r="20" spans="1:3" ht="14.4" x14ac:dyDescent="0.25">
      <c r="A20" s="30"/>
      <c r="B20" s="83" t="s">
        <v>232</v>
      </c>
      <c r="C20" s="22">
        <v>3830059.19</v>
      </c>
    </row>
    <row r="21" spans="1:3" ht="14.4" x14ac:dyDescent="0.25">
      <c r="A21" s="30"/>
      <c r="B21" s="82" t="s">
        <v>233</v>
      </c>
      <c r="C21" s="22">
        <v>53741.09</v>
      </c>
    </row>
    <row r="22" spans="1:3" ht="14.4" x14ac:dyDescent="0.25">
      <c r="A22" s="30"/>
      <c r="B22" s="82" t="s">
        <v>234</v>
      </c>
      <c r="C22" s="22">
        <v>338561.97</v>
      </c>
    </row>
    <row r="23" spans="1:3" ht="14.4" x14ac:dyDescent="0.25">
      <c r="A23" s="30"/>
      <c r="B23" s="81" t="s">
        <v>235</v>
      </c>
      <c r="C23" s="22">
        <v>1295126594</v>
      </c>
    </row>
    <row r="24" spans="1:3" ht="14.4" x14ac:dyDescent="0.25">
      <c r="A24" s="30"/>
      <c r="B24" s="82" t="s">
        <v>53</v>
      </c>
      <c r="C24" s="22">
        <v>176932497.09</v>
      </c>
    </row>
    <row r="25" spans="1:3" ht="15" customHeight="1" x14ac:dyDescent="0.25">
      <c r="A25" s="24" t="s">
        <v>39</v>
      </c>
      <c r="B25" s="26" t="s">
        <v>54</v>
      </c>
      <c r="C25" s="25">
        <v>42418332.740000002</v>
      </c>
    </row>
    <row r="26" spans="1:3" s="9" customFormat="1" ht="18.600000000000001" thickBot="1" x14ac:dyDescent="0.35">
      <c r="A26" s="95"/>
      <c r="B26" s="96" t="s">
        <v>27</v>
      </c>
      <c r="C26" s="97">
        <f>C13+C8</f>
        <v>5798517221.1999998</v>
      </c>
    </row>
    <row r="27" spans="1:3" x14ac:dyDescent="0.25">
      <c r="A27" s="5"/>
      <c r="C27" s="11"/>
    </row>
    <row r="28" spans="1:3" x14ac:dyDescent="0.25">
      <c r="A28" s="5"/>
      <c r="C28" s="5"/>
    </row>
    <row r="29" spans="1:3" x14ac:dyDescent="0.25">
      <c r="A29" s="5"/>
      <c r="C29" s="12"/>
    </row>
    <row r="30" spans="1:3" x14ac:dyDescent="0.25">
      <c r="C30" s="13"/>
    </row>
    <row r="31" spans="1:3" ht="14.4" x14ac:dyDescent="0.3">
      <c r="C31" s="15"/>
    </row>
    <row r="32" spans="1:3" ht="14.4" x14ac:dyDescent="0.3">
      <c r="C32" s="15"/>
    </row>
    <row r="33" spans="3:3" x14ac:dyDescent="0.25">
      <c r="C33" s="14"/>
    </row>
    <row r="45" spans="3:3" x14ac:dyDescent="0.25">
      <c r="C45" s="14"/>
    </row>
    <row r="47" spans="3:3" x14ac:dyDescent="0.25">
      <c r="C47" s="14"/>
    </row>
  </sheetData>
  <mergeCells count="8">
    <mergeCell ref="A16:A24"/>
    <mergeCell ref="C6:C7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279"/>
  <sheetViews>
    <sheetView tabSelected="1" zoomScaleNormal="100" workbookViewId="0">
      <pane ySplit="6" topLeftCell="A112" activePane="bottomLeft" state="frozen"/>
      <selection pane="bottomLeft" activeCell="E53" sqref="E53"/>
    </sheetView>
  </sheetViews>
  <sheetFormatPr baseColWidth="10" defaultColWidth="11.44140625" defaultRowHeight="14.4" x14ac:dyDescent="0.3"/>
  <cols>
    <col min="1" max="1" width="30" style="28" bestFit="1" customWidth="1"/>
    <col min="2" max="2" width="66.44140625" style="65" customWidth="1"/>
    <col min="3" max="3" width="22.33203125" style="66" bestFit="1" customWidth="1"/>
    <col min="4" max="4" width="15.88671875" style="4" customWidth="1"/>
    <col min="5" max="5" width="16.109375" style="4" bestFit="1" customWidth="1"/>
    <col min="6" max="38" width="11.44140625" style="4"/>
    <col min="39" max="16384" width="11.44140625" style="1"/>
  </cols>
  <sheetData>
    <row r="1" spans="1:4" s="4" customFormat="1" x14ac:dyDescent="0.3">
      <c r="A1" s="16"/>
      <c r="B1" s="56"/>
      <c r="C1" s="57"/>
    </row>
    <row r="2" spans="1:4" s="17" customFormat="1" ht="22.5" customHeight="1" x14ac:dyDescent="0.3">
      <c r="A2" s="36" t="s">
        <v>21</v>
      </c>
      <c r="B2" s="36"/>
      <c r="C2" s="36"/>
    </row>
    <row r="3" spans="1:4" s="17" customFormat="1" ht="24.75" customHeight="1" x14ac:dyDescent="0.3">
      <c r="A3" s="36" t="s">
        <v>43</v>
      </c>
      <c r="B3" s="36"/>
      <c r="C3" s="36"/>
    </row>
    <row r="4" spans="1:4" s="17" customFormat="1" ht="24.75" customHeight="1" x14ac:dyDescent="0.3">
      <c r="A4" s="37" t="s">
        <v>111</v>
      </c>
      <c r="B4" s="37"/>
      <c r="C4" s="37"/>
    </row>
    <row r="5" spans="1:4" s="4" customFormat="1" x14ac:dyDescent="0.3">
      <c r="A5" s="16"/>
      <c r="B5" s="56"/>
      <c r="C5" s="57"/>
    </row>
    <row r="6" spans="1:4" ht="27" customHeight="1" x14ac:dyDescent="0.3">
      <c r="A6" s="90" t="s">
        <v>4</v>
      </c>
      <c r="B6" s="91" t="s">
        <v>5</v>
      </c>
      <c r="C6" s="92" t="s">
        <v>26</v>
      </c>
    </row>
    <row r="7" spans="1:4" ht="21" customHeight="1" x14ac:dyDescent="0.3">
      <c r="A7" s="43"/>
      <c r="B7" s="44" t="s">
        <v>42</v>
      </c>
      <c r="C7" s="45"/>
    </row>
    <row r="8" spans="1:4" ht="21" customHeight="1" x14ac:dyDescent="0.3">
      <c r="A8" s="46" t="s">
        <v>115</v>
      </c>
      <c r="B8" s="47" t="s">
        <v>106</v>
      </c>
      <c r="C8" s="58">
        <v>1140543</v>
      </c>
    </row>
    <row r="9" spans="1:4" ht="29.25" customHeight="1" x14ac:dyDescent="0.3">
      <c r="A9" s="46" t="s">
        <v>112</v>
      </c>
      <c r="B9" s="47" t="s">
        <v>113</v>
      </c>
      <c r="C9" s="58">
        <v>9102778.6099999994</v>
      </c>
    </row>
    <row r="10" spans="1:4" ht="29.25" customHeight="1" x14ac:dyDescent="0.3">
      <c r="A10" s="46" t="s">
        <v>114</v>
      </c>
      <c r="B10" s="47" t="s">
        <v>102</v>
      </c>
      <c r="C10" s="58">
        <v>238797</v>
      </c>
    </row>
    <row r="11" spans="1:4" ht="29.25" customHeight="1" x14ac:dyDescent="0.3">
      <c r="A11" s="46" t="s">
        <v>62</v>
      </c>
      <c r="B11" s="47" t="s">
        <v>7</v>
      </c>
      <c r="C11" s="58">
        <v>5637600</v>
      </c>
    </row>
    <row r="12" spans="1:4" ht="29.25" customHeight="1" x14ac:dyDescent="0.3">
      <c r="A12" s="46" t="s">
        <v>16</v>
      </c>
      <c r="B12" s="47" t="s">
        <v>2</v>
      </c>
      <c r="C12" s="58">
        <v>7100000</v>
      </c>
    </row>
    <row r="13" spans="1:4" ht="29.25" customHeight="1" x14ac:dyDescent="0.3">
      <c r="A13" s="46" t="s">
        <v>116</v>
      </c>
      <c r="B13" s="47" t="s">
        <v>69</v>
      </c>
      <c r="C13" s="58">
        <v>4857879</v>
      </c>
    </row>
    <row r="14" spans="1:4" ht="29.25" customHeight="1" x14ac:dyDescent="0.3">
      <c r="A14" s="46" t="s">
        <v>117</v>
      </c>
      <c r="B14" s="47" t="s">
        <v>97</v>
      </c>
      <c r="C14" s="58">
        <v>1000000</v>
      </c>
    </row>
    <row r="15" spans="1:4" ht="29.25" customHeight="1" x14ac:dyDescent="0.3">
      <c r="A15" s="46" t="s">
        <v>40</v>
      </c>
      <c r="B15" s="47" t="s">
        <v>1</v>
      </c>
      <c r="C15" s="58">
        <v>15000000</v>
      </c>
    </row>
    <row r="16" spans="1:4" ht="29.25" customHeight="1" x14ac:dyDescent="0.3">
      <c r="A16" s="32" t="s">
        <v>47</v>
      </c>
      <c r="B16" s="33"/>
      <c r="C16" s="59">
        <f>SUM(C8:C15)</f>
        <v>44077597.609999999</v>
      </c>
      <c r="D16" s="3"/>
    </row>
    <row r="17" spans="1:38" ht="29.25" customHeight="1" x14ac:dyDescent="0.3">
      <c r="A17" s="40" t="s">
        <v>189</v>
      </c>
      <c r="B17" s="41"/>
      <c r="C17" s="42"/>
      <c r="AI17" s="1"/>
      <c r="AJ17" s="1"/>
      <c r="AK17" s="1"/>
      <c r="AL17" s="1"/>
    </row>
    <row r="18" spans="1:38" ht="29.25" customHeight="1" x14ac:dyDescent="0.3">
      <c r="A18" s="60" t="s">
        <v>190</v>
      </c>
      <c r="B18" s="38" t="s">
        <v>191</v>
      </c>
      <c r="C18" s="61">
        <f>C19</f>
        <v>3919251.81</v>
      </c>
      <c r="AI18" s="1"/>
      <c r="AJ18" s="1"/>
      <c r="AK18" s="1"/>
      <c r="AL18" s="1"/>
    </row>
    <row r="19" spans="1:38" ht="29.25" customHeight="1" x14ac:dyDescent="0.3">
      <c r="A19" s="46" t="s">
        <v>192</v>
      </c>
      <c r="B19" s="48" t="s">
        <v>208</v>
      </c>
      <c r="C19" s="58">
        <v>3919251.81</v>
      </c>
      <c r="AI19" s="1"/>
      <c r="AJ19" s="1"/>
      <c r="AK19" s="1"/>
      <c r="AL19" s="1"/>
    </row>
    <row r="20" spans="1:38" ht="29.25" customHeight="1" x14ac:dyDescent="0.3">
      <c r="A20" s="60" t="s">
        <v>193</v>
      </c>
      <c r="B20" s="38" t="s">
        <v>194</v>
      </c>
      <c r="C20" s="61">
        <f>C21+C22+C23+C24</f>
        <v>12060865.809999999</v>
      </c>
      <c r="AI20" s="1"/>
      <c r="AJ20" s="1"/>
      <c r="AK20" s="1"/>
      <c r="AL20" s="1"/>
    </row>
    <row r="21" spans="1:38" ht="29.25" customHeight="1" x14ac:dyDescent="0.3">
      <c r="A21" s="46" t="s">
        <v>198</v>
      </c>
      <c r="B21" s="48" t="s">
        <v>204</v>
      </c>
      <c r="C21" s="58">
        <v>7838503.5599999996</v>
      </c>
      <c r="AI21" s="1"/>
      <c r="AJ21" s="1"/>
      <c r="AK21" s="1"/>
      <c r="AL21" s="1"/>
    </row>
    <row r="22" spans="1:38" ht="29.25" customHeight="1" x14ac:dyDescent="0.3">
      <c r="A22" s="46" t="s">
        <v>197</v>
      </c>
      <c r="B22" s="49" t="s">
        <v>205</v>
      </c>
      <c r="C22" s="58">
        <v>53741.09</v>
      </c>
      <c r="AI22" s="1"/>
      <c r="AJ22" s="1"/>
      <c r="AK22" s="1"/>
      <c r="AL22" s="1"/>
    </row>
    <row r="23" spans="1:38" ht="29.25" customHeight="1" x14ac:dyDescent="0.3">
      <c r="A23" s="46" t="s">
        <v>195</v>
      </c>
      <c r="B23" s="49" t="s">
        <v>206</v>
      </c>
      <c r="C23" s="58">
        <v>338561.97</v>
      </c>
      <c r="AI23" s="1"/>
      <c r="AJ23" s="1"/>
      <c r="AK23" s="1"/>
      <c r="AL23" s="1"/>
    </row>
    <row r="24" spans="1:38" ht="29.25" customHeight="1" x14ac:dyDescent="0.3">
      <c r="A24" s="46" t="s">
        <v>196</v>
      </c>
      <c r="B24" s="49" t="s">
        <v>207</v>
      </c>
      <c r="C24" s="58">
        <v>3830059.19</v>
      </c>
      <c r="AI24" s="1"/>
      <c r="AJ24" s="1"/>
      <c r="AK24" s="1"/>
      <c r="AL24" s="1"/>
    </row>
    <row r="25" spans="1:38" ht="29.25" customHeight="1" x14ac:dyDescent="0.3">
      <c r="A25" s="60" t="s">
        <v>199</v>
      </c>
      <c r="B25" s="38" t="s">
        <v>200</v>
      </c>
      <c r="C25" s="61">
        <f>C26</f>
        <v>22980356.739999998</v>
      </c>
      <c r="AI25" s="1"/>
      <c r="AJ25" s="1"/>
      <c r="AK25" s="1"/>
      <c r="AL25" s="1"/>
    </row>
    <row r="26" spans="1:38" ht="29.25" customHeight="1" x14ac:dyDescent="0.3">
      <c r="A26" s="46" t="s">
        <v>201</v>
      </c>
      <c r="B26" s="39" t="s">
        <v>202</v>
      </c>
      <c r="C26" s="58">
        <v>22980356.739999998</v>
      </c>
      <c r="AI26" s="1"/>
      <c r="AJ26" s="1"/>
      <c r="AK26" s="1"/>
      <c r="AL26" s="1"/>
    </row>
    <row r="27" spans="1:38" ht="29.25" customHeight="1" x14ac:dyDescent="0.3">
      <c r="A27" s="50" t="s">
        <v>203</v>
      </c>
      <c r="B27" s="51"/>
      <c r="C27" s="62">
        <f>C25+C20+C18</f>
        <v>38960474.359999999</v>
      </c>
      <c r="AI27" s="1"/>
      <c r="AJ27" s="1"/>
      <c r="AK27" s="1"/>
      <c r="AL27" s="1"/>
    </row>
    <row r="28" spans="1:38" ht="29.25" customHeight="1" x14ac:dyDescent="0.3">
      <c r="A28" s="40" t="s">
        <v>220</v>
      </c>
      <c r="B28" s="41"/>
      <c r="C28" s="41"/>
    </row>
    <row r="29" spans="1:38" ht="29.25" customHeight="1" x14ac:dyDescent="0.3">
      <c r="A29" s="46" t="s">
        <v>98</v>
      </c>
      <c r="B29" s="2" t="s">
        <v>99</v>
      </c>
      <c r="C29" s="58">
        <v>42418332.740000002</v>
      </c>
    </row>
    <row r="30" spans="1:38" ht="29.25" customHeight="1" x14ac:dyDescent="0.3">
      <c r="A30" s="32" t="s">
        <v>48</v>
      </c>
      <c r="B30" s="33"/>
      <c r="C30" s="59">
        <f>SUM(C29:C29)</f>
        <v>42418332.740000002</v>
      </c>
    </row>
    <row r="31" spans="1:38" ht="29.25" customHeight="1" x14ac:dyDescent="0.3">
      <c r="A31" s="67" t="s">
        <v>8</v>
      </c>
      <c r="B31" s="68"/>
      <c r="C31" s="68"/>
    </row>
    <row r="32" spans="1:38" ht="29.25" customHeight="1" x14ac:dyDescent="0.3">
      <c r="A32" s="46" t="s">
        <v>118</v>
      </c>
      <c r="B32" s="2" t="s">
        <v>119</v>
      </c>
      <c r="C32" s="58">
        <v>25000000</v>
      </c>
    </row>
    <row r="33" spans="1:3" ht="29.25" customHeight="1" x14ac:dyDescent="0.3">
      <c r="A33" s="46" t="s">
        <v>9</v>
      </c>
      <c r="B33" s="2" t="s">
        <v>45</v>
      </c>
      <c r="C33" s="58">
        <v>786084787</v>
      </c>
    </row>
    <row r="34" spans="1:3" ht="29.25" customHeight="1" x14ac:dyDescent="0.3">
      <c r="A34" s="46" t="s">
        <v>10</v>
      </c>
      <c r="B34" s="2" t="s">
        <v>0</v>
      </c>
      <c r="C34" s="58">
        <v>437500000</v>
      </c>
    </row>
    <row r="35" spans="1:3" ht="29.25" customHeight="1" x14ac:dyDescent="0.3">
      <c r="A35" s="46" t="s">
        <v>100</v>
      </c>
      <c r="B35" s="2" t="s">
        <v>120</v>
      </c>
      <c r="C35" s="58">
        <v>4041807</v>
      </c>
    </row>
    <row r="36" spans="1:3" ht="29.25" customHeight="1" x14ac:dyDescent="0.3">
      <c r="A36" s="46" t="s">
        <v>101</v>
      </c>
      <c r="B36" s="2" t="s">
        <v>63</v>
      </c>
      <c r="C36" s="58">
        <v>32500000</v>
      </c>
    </row>
    <row r="37" spans="1:3" ht="29.25" customHeight="1" x14ac:dyDescent="0.3">
      <c r="A37" s="46" t="s">
        <v>121</v>
      </c>
      <c r="B37" s="2" t="s">
        <v>1</v>
      </c>
      <c r="C37" s="58">
        <v>10000000</v>
      </c>
    </row>
    <row r="38" spans="1:3" ht="29.25" customHeight="1" x14ac:dyDescent="0.3">
      <c r="A38" s="32" t="s">
        <v>49</v>
      </c>
      <c r="B38" s="33"/>
      <c r="C38" s="59">
        <f>SUM(C32:C37)</f>
        <v>1295126594</v>
      </c>
    </row>
    <row r="39" spans="1:3" ht="29.25" customHeight="1" x14ac:dyDescent="0.3">
      <c r="A39" s="67" t="s">
        <v>11</v>
      </c>
      <c r="B39" s="68"/>
      <c r="C39" s="68"/>
    </row>
    <row r="40" spans="1:3" ht="29.25" customHeight="1" x14ac:dyDescent="0.3">
      <c r="A40" s="18" t="s">
        <v>122</v>
      </c>
      <c r="B40" s="18" t="s">
        <v>67</v>
      </c>
      <c r="C40" s="18">
        <v>66000000</v>
      </c>
    </row>
    <row r="41" spans="1:3" ht="29.25" customHeight="1" x14ac:dyDescent="0.3">
      <c r="A41" s="18" t="s">
        <v>123</v>
      </c>
      <c r="B41" s="18" t="s">
        <v>2</v>
      </c>
      <c r="C41" s="18">
        <v>23380100</v>
      </c>
    </row>
    <row r="42" spans="1:3" ht="29.25" customHeight="1" x14ac:dyDescent="0.3">
      <c r="A42" s="18" t="s">
        <v>124</v>
      </c>
      <c r="B42" s="18" t="s">
        <v>63</v>
      </c>
      <c r="C42" s="18">
        <v>33819899</v>
      </c>
    </row>
    <row r="43" spans="1:3" ht="29.25" customHeight="1" x14ac:dyDescent="0.3">
      <c r="A43" s="32" t="s">
        <v>50</v>
      </c>
      <c r="B43" s="33"/>
      <c r="C43" s="59">
        <f>SUM(C40:C42)</f>
        <v>123199999</v>
      </c>
    </row>
    <row r="44" spans="1:3" ht="29.25" customHeight="1" x14ac:dyDescent="0.3">
      <c r="A44" s="67" t="s">
        <v>138</v>
      </c>
      <c r="B44" s="68"/>
      <c r="C44" s="68"/>
    </row>
    <row r="45" spans="1:3" ht="29.25" customHeight="1" x14ac:dyDescent="0.3">
      <c r="A45" s="46" t="s">
        <v>143</v>
      </c>
      <c r="B45" s="2" t="s">
        <v>95</v>
      </c>
      <c r="C45" s="58">
        <v>411026</v>
      </c>
    </row>
    <row r="46" spans="1:3" ht="29.25" customHeight="1" x14ac:dyDescent="0.3">
      <c r="A46" s="46" t="s">
        <v>140</v>
      </c>
      <c r="B46" s="2" t="s">
        <v>113</v>
      </c>
      <c r="C46" s="58">
        <v>1208459</v>
      </c>
    </row>
    <row r="47" spans="1:3" ht="29.25" customHeight="1" x14ac:dyDescent="0.3">
      <c r="A47" s="46" t="s">
        <v>142</v>
      </c>
      <c r="B47" s="2" t="s">
        <v>145</v>
      </c>
      <c r="C47" s="58">
        <v>595500</v>
      </c>
    </row>
    <row r="48" spans="1:3" ht="29.25" customHeight="1" x14ac:dyDescent="0.3">
      <c r="A48" s="46" t="s">
        <v>141</v>
      </c>
      <c r="B48" s="2" t="s">
        <v>7</v>
      </c>
      <c r="C48" s="58">
        <v>3503448</v>
      </c>
    </row>
    <row r="49" spans="1:3" ht="29.25" customHeight="1" x14ac:dyDescent="0.3">
      <c r="A49" s="46" t="s">
        <v>144</v>
      </c>
      <c r="B49" s="2" t="s">
        <v>63</v>
      </c>
      <c r="C49" s="58">
        <v>76000</v>
      </c>
    </row>
    <row r="50" spans="1:3" ht="29.25" customHeight="1" x14ac:dyDescent="0.3">
      <c r="A50" s="32" t="s">
        <v>139</v>
      </c>
      <c r="B50" s="33"/>
      <c r="C50" s="59">
        <f>SUM(C45:C49)</f>
        <v>5794433</v>
      </c>
    </row>
    <row r="51" spans="1:3" ht="29.25" customHeight="1" x14ac:dyDescent="0.3">
      <c r="A51" s="67" t="s">
        <v>237</v>
      </c>
      <c r="B51" s="68"/>
      <c r="C51" s="68"/>
    </row>
    <row r="52" spans="1:3" ht="29.25" customHeight="1" x14ac:dyDescent="0.3">
      <c r="A52" s="46" t="s">
        <v>70</v>
      </c>
      <c r="B52" s="2" t="s">
        <v>86</v>
      </c>
      <c r="C52" s="58">
        <v>3000000</v>
      </c>
    </row>
    <row r="53" spans="1:3" ht="29.25" customHeight="1" x14ac:dyDescent="0.3">
      <c r="A53" s="46" t="s">
        <v>71</v>
      </c>
      <c r="B53" s="2" t="s">
        <v>87</v>
      </c>
      <c r="C53" s="58">
        <v>270000</v>
      </c>
    </row>
    <row r="54" spans="1:3" ht="29.25" customHeight="1" x14ac:dyDescent="0.3">
      <c r="A54" s="46" t="s">
        <v>72</v>
      </c>
      <c r="B54" s="52" t="s">
        <v>88</v>
      </c>
      <c r="C54" s="58">
        <v>300000</v>
      </c>
    </row>
    <row r="55" spans="1:3" ht="29.25" customHeight="1" x14ac:dyDescent="0.3">
      <c r="A55" s="46" t="s">
        <v>73</v>
      </c>
      <c r="B55" s="52" t="s">
        <v>89</v>
      </c>
      <c r="C55" s="58">
        <v>30000</v>
      </c>
    </row>
    <row r="56" spans="1:3" ht="29.25" customHeight="1" x14ac:dyDescent="0.3">
      <c r="A56" s="46" t="s">
        <v>74</v>
      </c>
      <c r="B56" s="52" t="s">
        <v>90</v>
      </c>
      <c r="C56" s="58">
        <v>200000</v>
      </c>
    </row>
    <row r="57" spans="1:3" ht="29.25" customHeight="1" x14ac:dyDescent="0.3">
      <c r="A57" s="46" t="s">
        <v>75</v>
      </c>
      <c r="B57" s="52" t="s">
        <v>91</v>
      </c>
      <c r="C57" s="58">
        <v>100000</v>
      </c>
    </row>
    <row r="58" spans="1:3" ht="29.25" customHeight="1" x14ac:dyDescent="0.3">
      <c r="A58" s="46" t="s">
        <v>76</v>
      </c>
      <c r="B58" s="52" t="s">
        <v>92</v>
      </c>
      <c r="C58" s="58">
        <v>100000</v>
      </c>
    </row>
    <row r="59" spans="1:3" ht="29.25" customHeight="1" x14ac:dyDescent="0.3">
      <c r="A59" s="46" t="s">
        <v>77</v>
      </c>
      <c r="B59" s="2" t="s">
        <v>93</v>
      </c>
      <c r="C59" s="58">
        <v>5000000</v>
      </c>
    </row>
    <row r="60" spans="1:3" ht="29.25" customHeight="1" x14ac:dyDescent="0.3">
      <c r="A60" s="46" t="s">
        <v>14</v>
      </c>
      <c r="B60" s="2" t="s">
        <v>45</v>
      </c>
      <c r="C60" s="58">
        <v>43076269.090000004</v>
      </c>
    </row>
    <row r="61" spans="1:3" ht="29.25" customHeight="1" x14ac:dyDescent="0.3">
      <c r="A61" s="46" t="s">
        <v>15</v>
      </c>
      <c r="B61" s="2" t="s">
        <v>0</v>
      </c>
      <c r="C61" s="58">
        <v>500000</v>
      </c>
    </row>
    <row r="62" spans="1:3" ht="29.25" customHeight="1" x14ac:dyDescent="0.3">
      <c r="A62" s="46" t="s">
        <v>78</v>
      </c>
      <c r="B62" s="2" t="s">
        <v>94</v>
      </c>
      <c r="C62" s="58">
        <v>2646228</v>
      </c>
    </row>
    <row r="63" spans="1:3" ht="29.25" customHeight="1" x14ac:dyDescent="0.3">
      <c r="A63" s="46" t="s">
        <v>129</v>
      </c>
      <c r="B63" s="2" t="s">
        <v>125</v>
      </c>
      <c r="C63" s="58">
        <v>1500000</v>
      </c>
    </row>
    <row r="64" spans="1:3" ht="29.25" customHeight="1" x14ac:dyDescent="0.3">
      <c r="A64" s="46" t="s">
        <v>130</v>
      </c>
      <c r="B64" s="2" t="s">
        <v>131</v>
      </c>
      <c r="C64" s="58">
        <v>1500000</v>
      </c>
    </row>
    <row r="65" spans="1:3" ht="29.25" customHeight="1" x14ac:dyDescent="0.3">
      <c r="A65" s="46" t="s">
        <v>126</v>
      </c>
      <c r="B65" s="2" t="s">
        <v>127</v>
      </c>
      <c r="C65" s="58">
        <v>500000</v>
      </c>
    </row>
    <row r="66" spans="1:3" ht="29.25" customHeight="1" x14ac:dyDescent="0.3">
      <c r="A66" s="46" t="s">
        <v>128</v>
      </c>
      <c r="B66" s="2" t="s">
        <v>127</v>
      </c>
      <c r="C66" s="58">
        <v>43000000</v>
      </c>
    </row>
    <row r="67" spans="1:3" ht="29.25" customHeight="1" x14ac:dyDescent="0.3">
      <c r="A67" s="46" t="s">
        <v>79</v>
      </c>
      <c r="B67" s="2" t="s">
        <v>120</v>
      </c>
      <c r="C67" s="58">
        <v>3000000</v>
      </c>
    </row>
    <row r="68" spans="1:3" ht="29.25" customHeight="1" x14ac:dyDescent="0.3">
      <c r="A68" s="46" t="s">
        <v>80</v>
      </c>
      <c r="B68" s="2" t="s">
        <v>132</v>
      </c>
      <c r="C68" s="58">
        <v>1500000</v>
      </c>
    </row>
    <row r="69" spans="1:3" ht="29.25" customHeight="1" x14ac:dyDescent="0.3">
      <c r="A69" s="46" t="s">
        <v>133</v>
      </c>
      <c r="B69" s="2" t="s">
        <v>106</v>
      </c>
      <c r="C69" s="58">
        <v>3700000</v>
      </c>
    </row>
    <row r="70" spans="1:3" ht="29.25" customHeight="1" x14ac:dyDescent="0.3">
      <c r="A70" s="46" t="s">
        <v>81</v>
      </c>
      <c r="B70" s="2" t="s">
        <v>113</v>
      </c>
      <c r="C70" s="58">
        <v>1100000</v>
      </c>
    </row>
    <row r="71" spans="1:3" ht="29.25" customHeight="1" x14ac:dyDescent="0.3">
      <c r="A71" s="46" t="s">
        <v>134</v>
      </c>
      <c r="B71" s="2" t="s">
        <v>135</v>
      </c>
      <c r="C71" s="58">
        <v>1500000</v>
      </c>
    </row>
    <row r="72" spans="1:3" ht="29.25" customHeight="1" x14ac:dyDescent="0.3">
      <c r="A72" s="46" t="s">
        <v>136</v>
      </c>
      <c r="B72" s="2" t="s">
        <v>105</v>
      </c>
      <c r="C72" s="58">
        <v>1500000</v>
      </c>
    </row>
    <row r="73" spans="1:3" ht="29.25" customHeight="1" x14ac:dyDescent="0.3">
      <c r="A73" s="46" t="s">
        <v>137</v>
      </c>
      <c r="B73" s="2" t="s">
        <v>96</v>
      </c>
      <c r="C73" s="58">
        <v>15000000</v>
      </c>
    </row>
    <row r="74" spans="1:3" ht="29.25" customHeight="1" x14ac:dyDescent="0.3">
      <c r="A74" s="46" t="s">
        <v>83</v>
      </c>
      <c r="B74" s="2" t="s">
        <v>67</v>
      </c>
      <c r="C74" s="58">
        <v>41510000</v>
      </c>
    </row>
    <row r="75" spans="1:3" ht="29.25" customHeight="1" x14ac:dyDescent="0.3">
      <c r="A75" s="46" t="s">
        <v>85</v>
      </c>
      <c r="B75" s="2" t="s">
        <v>7</v>
      </c>
      <c r="C75" s="58">
        <v>3200000</v>
      </c>
    </row>
    <row r="76" spans="1:3" ht="29.25" customHeight="1" x14ac:dyDescent="0.3">
      <c r="A76" s="46" t="s">
        <v>82</v>
      </c>
      <c r="B76" s="2" t="s">
        <v>2</v>
      </c>
      <c r="C76" s="58">
        <v>1000000</v>
      </c>
    </row>
    <row r="77" spans="1:3" ht="29.25" customHeight="1" x14ac:dyDescent="0.3">
      <c r="A77" s="46" t="s">
        <v>84</v>
      </c>
      <c r="B77" s="2" t="s">
        <v>69</v>
      </c>
      <c r="C77" s="58">
        <v>2200000</v>
      </c>
    </row>
    <row r="78" spans="1:3" ht="29.25" customHeight="1" x14ac:dyDescent="0.3">
      <c r="A78" s="32" t="s">
        <v>236</v>
      </c>
      <c r="B78" s="33"/>
      <c r="C78" s="59">
        <f>SUM(C52:C77)</f>
        <v>176932497.09</v>
      </c>
    </row>
    <row r="79" spans="1:3" ht="29.25" customHeight="1" x14ac:dyDescent="0.3">
      <c r="A79" s="67" t="s">
        <v>12</v>
      </c>
      <c r="B79" s="68"/>
      <c r="C79" s="68"/>
    </row>
    <row r="80" spans="1:3" ht="29.25" customHeight="1" x14ac:dyDescent="0.3">
      <c r="A80" s="18" t="s">
        <v>46</v>
      </c>
      <c r="B80" s="18" t="s">
        <v>3</v>
      </c>
      <c r="C80" s="18">
        <v>41500000</v>
      </c>
    </row>
    <row r="81" spans="1:3" ht="29.25" customHeight="1" x14ac:dyDescent="0.3">
      <c r="A81" s="32" t="s">
        <v>17</v>
      </c>
      <c r="B81" s="33"/>
      <c r="C81" s="59">
        <f>SUM(C80:C80)</f>
        <v>41500000</v>
      </c>
    </row>
    <row r="82" spans="1:3" ht="29.25" customHeight="1" x14ac:dyDescent="0.3">
      <c r="A82" s="69" t="s">
        <v>64</v>
      </c>
      <c r="B82" s="70"/>
      <c r="C82" s="71"/>
    </row>
    <row r="83" spans="1:3" ht="29.25" customHeight="1" x14ac:dyDescent="0.3">
      <c r="A83" s="46" t="s">
        <v>147</v>
      </c>
      <c r="B83" s="2" t="s">
        <v>120</v>
      </c>
      <c r="C83" s="58">
        <v>535000</v>
      </c>
    </row>
    <row r="84" spans="1:3" ht="29.25" customHeight="1" x14ac:dyDescent="0.3">
      <c r="A84" s="46" t="s">
        <v>146</v>
      </c>
      <c r="B84" s="2" t="s">
        <v>95</v>
      </c>
      <c r="C84" s="58">
        <v>510000</v>
      </c>
    </row>
    <row r="85" spans="1:3" ht="29.25" customHeight="1" x14ac:dyDescent="0.3">
      <c r="A85" s="46" t="s">
        <v>148</v>
      </c>
      <c r="B85" s="2" t="s">
        <v>105</v>
      </c>
      <c r="C85" s="58">
        <v>305000</v>
      </c>
    </row>
    <row r="86" spans="1:3" ht="29.25" customHeight="1" x14ac:dyDescent="0.3">
      <c r="A86" s="46" t="s">
        <v>149</v>
      </c>
      <c r="B86" s="2" t="s">
        <v>96</v>
      </c>
      <c r="C86" s="58">
        <v>425000</v>
      </c>
    </row>
    <row r="87" spans="1:3" ht="29.25" customHeight="1" x14ac:dyDescent="0.3">
      <c r="A87" s="46" t="s">
        <v>150</v>
      </c>
      <c r="B87" s="2" t="s">
        <v>7</v>
      </c>
      <c r="C87" s="58">
        <v>3950000</v>
      </c>
    </row>
    <row r="88" spans="1:3" ht="29.25" customHeight="1" x14ac:dyDescent="0.3">
      <c r="A88" s="46" t="s">
        <v>66</v>
      </c>
      <c r="B88" s="2" t="s">
        <v>151</v>
      </c>
      <c r="C88" s="58">
        <v>32000000</v>
      </c>
    </row>
    <row r="89" spans="1:3" ht="29.25" customHeight="1" x14ac:dyDescent="0.3">
      <c r="A89" s="46" t="s">
        <v>152</v>
      </c>
      <c r="B89" s="2" t="s">
        <v>153</v>
      </c>
      <c r="C89" s="58">
        <v>3000000</v>
      </c>
    </row>
    <row r="90" spans="1:3" ht="29.25" customHeight="1" x14ac:dyDescent="0.3">
      <c r="A90" s="32" t="s">
        <v>65</v>
      </c>
      <c r="B90" s="33"/>
      <c r="C90" s="59">
        <f>SUM(C83:C89)</f>
        <v>40725000</v>
      </c>
    </row>
    <row r="91" spans="1:3" ht="29.25" customHeight="1" x14ac:dyDescent="0.3">
      <c r="A91" s="67" t="s">
        <v>209</v>
      </c>
      <c r="B91" s="68"/>
      <c r="C91" s="68"/>
    </row>
    <row r="92" spans="1:3" ht="29.25" customHeight="1" x14ac:dyDescent="0.3">
      <c r="A92" s="46" t="s">
        <v>109</v>
      </c>
      <c r="B92" s="2" t="s">
        <v>110</v>
      </c>
      <c r="C92" s="58">
        <v>50000</v>
      </c>
    </row>
    <row r="93" spans="1:3" ht="29.25" customHeight="1" x14ac:dyDescent="0.3">
      <c r="A93" s="46" t="s">
        <v>210</v>
      </c>
      <c r="B93" s="2" t="s">
        <v>213</v>
      </c>
      <c r="C93" s="58">
        <v>300000</v>
      </c>
    </row>
    <row r="94" spans="1:3" ht="29.25" customHeight="1" x14ac:dyDescent="0.3">
      <c r="A94" s="46" t="s">
        <v>103</v>
      </c>
      <c r="B94" s="2" t="s">
        <v>214</v>
      </c>
      <c r="C94" s="58">
        <v>1184175</v>
      </c>
    </row>
    <row r="95" spans="1:3" ht="29.25" customHeight="1" x14ac:dyDescent="0.3">
      <c r="A95" s="46" t="s">
        <v>211</v>
      </c>
      <c r="B95" s="2" t="s">
        <v>215</v>
      </c>
      <c r="C95" s="58">
        <v>1690000</v>
      </c>
    </row>
    <row r="96" spans="1:3" ht="29.25" customHeight="1" x14ac:dyDescent="0.3">
      <c r="A96" s="46" t="s">
        <v>212</v>
      </c>
      <c r="B96" s="2" t="s">
        <v>216</v>
      </c>
      <c r="C96" s="58">
        <v>100000</v>
      </c>
    </row>
    <row r="97" spans="1:3" ht="29.25" customHeight="1" x14ac:dyDescent="0.3">
      <c r="A97" s="32" t="s">
        <v>217</v>
      </c>
      <c r="B97" s="33"/>
      <c r="C97" s="59">
        <f>SUM(C92:C96)</f>
        <v>3324175</v>
      </c>
    </row>
    <row r="98" spans="1:3" ht="29.25" customHeight="1" x14ac:dyDescent="0.3">
      <c r="A98" s="67" t="s">
        <v>221</v>
      </c>
      <c r="B98" s="68"/>
      <c r="C98" s="68"/>
    </row>
    <row r="99" spans="1:3" ht="29.25" customHeight="1" x14ac:dyDescent="0.3">
      <c r="A99" s="46" t="s">
        <v>154</v>
      </c>
      <c r="B99" s="2" t="s">
        <v>105</v>
      </c>
      <c r="C99" s="58">
        <v>9500000</v>
      </c>
    </row>
    <row r="100" spans="1:3" ht="29.25" customHeight="1" x14ac:dyDescent="0.3">
      <c r="A100" s="32" t="s">
        <v>222</v>
      </c>
      <c r="B100" s="33"/>
      <c r="C100" s="59">
        <f>SUM(C99)</f>
        <v>9500000</v>
      </c>
    </row>
    <row r="101" spans="1:3" ht="29.25" customHeight="1" x14ac:dyDescent="0.3">
      <c r="A101" s="67" t="s">
        <v>13</v>
      </c>
      <c r="B101" s="68"/>
      <c r="C101" s="68"/>
    </row>
    <row r="102" spans="1:3" ht="29.25" customHeight="1" x14ac:dyDescent="0.3">
      <c r="A102" s="46" t="s">
        <v>155</v>
      </c>
      <c r="B102" s="2" t="s">
        <v>95</v>
      </c>
      <c r="C102" s="63">
        <v>3500000</v>
      </c>
    </row>
    <row r="103" spans="1:3" ht="29.25" customHeight="1" x14ac:dyDescent="0.3">
      <c r="A103" s="46" t="s">
        <v>156</v>
      </c>
      <c r="B103" s="2" t="s">
        <v>102</v>
      </c>
      <c r="C103" s="63">
        <v>100000</v>
      </c>
    </row>
    <row r="104" spans="1:3" ht="29.25" customHeight="1" x14ac:dyDescent="0.3">
      <c r="A104" s="46" t="s">
        <v>104</v>
      </c>
      <c r="B104" s="2" t="s">
        <v>105</v>
      </c>
      <c r="C104" s="63">
        <v>1200000</v>
      </c>
    </row>
    <row r="105" spans="1:3" ht="29.25" customHeight="1" x14ac:dyDescent="0.3">
      <c r="A105" s="46" t="s">
        <v>6</v>
      </c>
      <c r="B105" s="2" t="s">
        <v>7</v>
      </c>
      <c r="C105" s="63">
        <v>13000000</v>
      </c>
    </row>
    <row r="106" spans="1:3" ht="29.25" customHeight="1" x14ac:dyDescent="0.3">
      <c r="A106" s="46" t="s">
        <v>158</v>
      </c>
      <c r="B106" s="2" t="s">
        <v>2</v>
      </c>
      <c r="C106" s="63">
        <v>250000</v>
      </c>
    </row>
    <row r="107" spans="1:3" ht="29.25" customHeight="1" x14ac:dyDescent="0.3">
      <c r="A107" s="46" t="s">
        <v>157</v>
      </c>
      <c r="B107" s="2" t="s">
        <v>63</v>
      </c>
      <c r="C107" s="63">
        <v>1000000</v>
      </c>
    </row>
    <row r="108" spans="1:3" ht="29.25" customHeight="1" x14ac:dyDescent="0.3">
      <c r="A108" s="46" t="s">
        <v>108</v>
      </c>
      <c r="B108" s="2" t="s">
        <v>107</v>
      </c>
      <c r="C108" s="63">
        <v>300000</v>
      </c>
    </row>
    <row r="109" spans="1:3" ht="29.25" customHeight="1" x14ac:dyDescent="0.3">
      <c r="A109" s="32" t="s">
        <v>18</v>
      </c>
      <c r="B109" s="33"/>
      <c r="C109" s="59">
        <f>SUM(C102:C108)</f>
        <v>19350000</v>
      </c>
    </row>
    <row r="110" spans="1:3" ht="29.25" customHeight="1" x14ac:dyDescent="0.3">
      <c r="A110" s="72" t="s">
        <v>225</v>
      </c>
      <c r="B110" s="73"/>
      <c r="C110" s="73"/>
    </row>
    <row r="111" spans="1:3" ht="29.25" customHeight="1" x14ac:dyDescent="0.3">
      <c r="A111" s="53" t="s">
        <v>160</v>
      </c>
      <c r="B111" s="54" t="s">
        <v>159</v>
      </c>
      <c r="C111" s="58">
        <v>65260000</v>
      </c>
    </row>
    <row r="112" spans="1:3" ht="29.25" customHeight="1" x14ac:dyDescent="0.3">
      <c r="A112" s="32" t="s">
        <v>19</v>
      </c>
      <c r="B112" s="33"/>
      <c r="C112" s="59">
        <f>SUM(C111:C111)</f>
        <v>65260000</v>
      </c>
    </row>
    <row r="113" spans="1:3" ht="29.25" customHeight="1" x14ac:dyDescent="0.3">
      <c r="A113" s="72" t="s">
        <v>226</v>
      </c>
      <c r="B113" s="73"/>
      <c r="C113" s="73"/>
    </row>
    <row r="114" spans="1:3" ht="29.25" customHeight="1" x14ac:dyDescent="0.3">
      <c r="A114" s="53" t="s">
        <v>162</v>
      </c>
      <c r="B114" s="54" t="s">
        <v>161</v>
      </c>
      <c r="C114" s="58">
        <v>21000000</v>
      </c>
    </row>
    <row r="115" spans="1:3" ht="29.25" customHeight="1" x14ac:dyDescent="0.3">
      <c r="A115" s="53" t="s">
        <v>164</v>
      </c>
      <c r="B115" s="54" t="s">
        <v>163</v>
      </c>
      <c r="C115" s="58">
        <v>600000000</v>
      </c>
    </row>
    <row r="116" spans="1:3" ht="29.25" customHeight="1" x14ac:dyDescent="0.3">
      <c r="A116" s="32" t="s">
        <v>223</v>
      </c>
      <c r="B116" s="33"/>
      <c r="C116" s="59">
        <f>SUM(C114:C115)</f>
        <v>621000000</v>
      </c>
    </row>
    <row r="117" spans="1:3" ht="29.25" customHeight="1" x14ac:dyDescent="0.3">
      <c r="A117" s="72" t="s">
        <v>227</v>
      </c>
      <c r="B117" s="73"/>
      <c r="C117" s="73"/>
    </row>
    <row r="118" spans="1:3" ht="29.25" customHeight="1" x14ac:dyDescent="0.3">
      <c r="A118" s="53" t="s">
        <v>166</v>
      </c>
      <c r="B118" s="54" t="s">
        <v>165</v>
      </c>
      <c r="C118" s="58">
        <v>15000000</v>
      </c>
    </row>
    <row r="119" spans="1:3" ht="29.25" customHeight="1" x14ac:dyDescent="0.3">
      <c r="A119" s="53" t="s">
        <v>167</v>
      </c>
      <c r="B119" s="54" t="s">
        <v>168</v>
      </c>
      <c r="C119" s="58">
        <v>9000000</v>
      </c>
    </row>
    <row r="120" spans="1:3" ht="29.25" customHeight="1" x14ac:dyDescent="0.3">
      <c r="A120" s="53" t="s">
        <v>44</v>
      </c>
      <c r="B120" s="54" t="s">
        <v>169</v>
      </c>
      <c r="C120" s="58">
        <v>3700000</v>
      </c>
    </row>
    <row r="121" spans="1:3" ht="29.25" customHeight="1" x14ac:dyDescent="0.3">
      <c r="A121" s="53" t="s">
        <v>68</v>
      </c>
      <c r="B121" s="54" t="s">
        <v>170</v>
      </c>
      <c r="C121" s="58">
        <v>37000000</v>
      </c>
    </row>
    <row r="122" spans="1:3" ht="29.25" customHeight="1" x14ac:dyDescent="0.3">
      <c r="A122" s="53" t="s">
        <v>171</v>
      </c>
      <c r="B122" s="54" t="s">
        <v>172</v>
      </c>
      <c r="C122" s="58">
        <v>3000000</v>
      </c>
    </row>
    <row r="123" spans="1:3" ht="29.25" customHeight="1" x14ac:dyDescent="0.3">
      <c r="A123" s="53" t="s">
        <v>173</v>
      </c>
      <c r="B123" s="54" t="s">
        <v>174</v>
      </c>
      <c r="C123" s="58">
        <v>250330261</v>
      </c>
    </row>
    <row r="124" spans="1:3" ht="29.25" customHeight="1" x14ac:dyDescent="0.3">
      <c r="A124" s="53" t="s">
        <v>175</v>
      </c>
      <c r="B124" s="54" t="s">
        <v>176</v>
      </c>
      <c r="C124" s="58">
        <v>16100000</v>
      </c>
    </row>
    <row r="125" spans="1:3" ht="29.25" customHeight="1" x14ac:dyDescent="0.3">
      <c r="A125" s="53" t="s">
        <v>177</v>
      </c>
      <c r="B125" s="54" t="s">
        <v>178</v>
      </c>
      <c r="C125" s="58">
        <v>10200000</v>
      </c>
    </row>
    <row r="126" spans="1:3" ht="29.25" customHeight="1" x14ac:dyDescent="0.3">
      <c r="A126" s="53" t="s">
        <v>179</v>
      </c>
      <c r="B126" s="54" t="s">
        <v>180</v>
      </c>
      <c r="C126" s="58">
        <v>8900000</v>
      </c>
    </row>
    <row r="127" spans="1:3" ht="29.25" customHeight="1" x14ac:dyDescent="0.3">
      <c r="A127" s="53" t="s">
        <v>181</v>
      </c>
      <c r="B127" s="54" t="s">
        <v>182</v>
      </c>
      <c r="C127" s="58">
        <v>23300000</v>
      </c>
    </row>
    <row r="128" spans="1:3" ht="29.25" customHeight="1" x14ac:dyDescent="0.3">
      <c r="A128" s="32" t="s">
        <v>20</v>
      </c>
      <c r="B128" s="33"/>
      <c r="C128" s="59">
        <f>SUM(C118:C127)</f>
        <v>376530261</v>
      </c>
    </row>
    <row r="129" spans="1:4" ht="29.25" customHeight="1" x14ac:dyDescent="0.3">
      <c r="A129" s="72" t="s">
        <v>228</v>
      </c>
      <c r="B129" s="73"/>
      <c r="C129" s="74"/>
    </row>
    <row r="130" spans="1:4" ht="29.25" customHeight="1" x14ac:dyDescent="0.3">
      <c r="A130" s="53" t="s">
        <v>218</v>
      </c>
      <c r="B130" s="54" t="s">
        <v>224</v>
      </c>
      <c r="C130" s="63">
        <v>546104402</v>
      </c>
    </row>
    <row r="131" spans="1:4" ht="29.25" customHeight="1" x14ac:dyDescent="0.3">
      <c r="A131" s="53" t="s">
        <v>183</v>
      </c>
      <c r="B131" s="54" t="s">
        <v>184</v>
      </c>
      <c r="C131" s="63">
        <v>1573662358</v>
      </c>
    </row>
    <row r="132" spans="1:4" ht="29.25" customHeight="1" x14ac:dyDescent="0.3">
      <c r="A132" s="53" t="s">
        <v>219</v>
      </c>
      <c r="B132" s="54" t="s">
        <v>7</v>
      </c>
      <c r="C132" s="63">
        <v>73123350</v>
      </c>
    </row>
    <row r="133" spans="1:4" ht="29.25" customHeight="1" x14ac:dyDescent="0.3">
      <c r="A133" s="53" t="s">
        <v>185</v>
      </c>
      <c r="B133" s="54" t="s">
        <v>186</v>
      </c>
      <c r="C133" s="58">
        <v>660084280.39999998</v>
      </c>
    </row>
    <row r="134" spans="1:4" ht="29.25" customHeight="1" x14ac:dyDescent="0.3">
      <c r="A134" s="55" t="s">
        <v>187</v>
      </c>
      <c r="B134" s="54" t="s">
        <v>188</v>
      </c>
      <c r="C134" s="64">
        <v>41843467</v>
      </c>
    </row>
    <row r="135" spans="1:4" ht="29.25" customHeight="1" x14ac:dyDescent="0.3">
      <c r="A135" s="34" t="s">
        <v>51</v>
      </c>
      <c r="B135" s="35"/>
      <c r="C135" s="59">
        <f>SUM(C130:C134)</f>
        <v>2894817857.4000001</v>
      </c>
    </row>
    <row r="136" spans="1:4" s="4" customFormat="1" ht="18" x14ac:dyDescent="0.3">
      <c r="A136" s="93" t="s">
        <v>41</v>
      </c>
      <c r="B136" s="93"/>
      <c r="C136" s="94">
        <f>C135+C128+C116+C112+C109+C100+C97+C90+C81+C78+C50+C43+C38+C30+C27+C16</f>
        <v>5798517221.1999989</v>
      </c>
    </row>
    <row r="137" spans="1:4" s="4" customFormat="1" ht="25.2" customHeight="1" x14ac:dyDescent="0.3">
      <c r="A137" s="16"/>
      <c r="B137" s="56"/>
      <c r="C137" s="57"/>
      <c r="D137" s="16"/>
    </row>
    <row r="138" spans="1:4" s="4" customFormat="1" x14ac:dyDescent="0.3">
      <c r="A138" s="16"/>
      <c r="B138" s="56"/>
      <c r="C138" s="57"/>
    </row>
    <row r="139" spans="1:4" s="4" customFormat="1" x14ac:dyDescent="0.3">
      <c r="A139" s="16"/>
      <c r="B139" s="56"/>
      <c r="C139" s="57"/>
    </row>
    <row r="140" spans="1:4" s="4" customFormat="1" x14ac:dyDescent="0.3">
      <c r="A140" s="16"/>
      <c r="B140" s="56"/>
      <c r="C140" s="57"/>
    </row>
    <row r="141" spans="1:4" s="4" customFormat="1" x14ac:dyDescent="0.3">
      <c r="A141" s="16"/>
      <c r="B141" s="56"/>
      <c r="C141" s="57"/>
    </row>
    <row r="142" spans="1:4" s="4" customFormat="1" x14ac:dyDescent="0.3">
      <c r="A142" s="16"/>
      <c r="B142" s="56"/>
      <c r="C142" s="57"/>
    </row>
    <row r="143" spans="1:4" s="4" customFormat="1" x14ac:dyDescent="0.3">
      <c r="A143" s="16"/>
      <c r="B143" s="56"/>
      <c r="C143" s="57"/>
    </row>
    <row r="144" spans="1:4" s="4" customFormat="1" x14ac:dyDescent="0.3">
      <c r="A144" s="16"/>
      <c r="B144" s="56"/>
      <c r="C144" s="57"/>
    </row>
    <row r="145" spans="1:3" s="4" customFormat="1" x14ac:dyDescent="0.3">
      <c r="A145" s="16"/>
      <c r="B145" s="56"/>
      <c r="C145" s="57"/>
    </row>
    <row r="146" spans="1:3" s="4" customFormat="1" x14ac:dyDescent="0.3">
      <c r="A146" s="16"/>
      <c r="B146" s="56"/>
      <c r="C146" s="57"/>
    </row>
    <row r="147" spans="1:3" s="4" customFormat="1" x14ac:dyDescent="0.3">
      <c r="A147" s="16"/>
      <c r="B147" s="56"/>
      <c r="C147" s="57"/>
    </row>
    <row r="148" spans="1:3" s="4" customFormat="1" x14ac:dyDescent="0.3">
      <c r="A148" s="16"/>
      <c r="B148" s="56"/>
      <c r="C148" s="57"/>
    </row>
    <row r="149" spans="1:3" s="4" customFormat="1" x14ac:dyDescent="0.3">
      <c r="A149" s="16"/>
      <c r="B149" s="56"/>
      <c r="C149" s="57"/>
    </row>
    <row r="150" spans="1:3" s="4" customFormat="1" x14ac:dyDescent="0.3">
      <c r="A150" s="16"/>
      <c r="B150" s="56"/>
      <c r="C150" s="57"/>
    </row>
    <row r="151" spans="1:3" s="4" customFormat="1" x14ac:dyDescent="0.3">
      <c r="A151" s="16"/>
      <c r="B151" s="56"/>
      <c r="C151" s="57"/>
    </row>
    <row r="152" spans="1:3" s="4" customFormat="1" x14ac:dyDescent="0.3">
      <c r="A152" s="16"/>
      <c r="B152" s="56"/>
      <c r="C152" s="57"/>
    </row>
    <row r="153" spans="1:3" s="4" customFormat="1" x14ac:dyDescent="0.3">
      <c r="A153" s="16"/>
      <c r="B153" s="56"/>
      <c r="C153" s="57"/>
    </row>
    <row r="154" spans="1:3" s="4" customFormat="1" x14ac:dyDescent="0.3">
      <c r="A154" s="16"/>
      <c r="B154" s="56"/>
      <c r="C154" s="57"/>
    </row>
    <row r="155" spans="1:3" s="4" customFormat="1" x14ac:dyDescent="0.3">
      <c r="A155" s="16"/>
      <c r="B155" s="56"/>
      <c r="C155" s="57"/>
    </row>
    <row r="156" spans="1:3" s="4" customFormat="1" x14ac:dyDescent="0.3">
      <c r="A156" s="16"/>
      <c r="B156" s="56"/>
      <c r="C156" s="57"/>
    </row>
    <row r="157" spans="1:3" s="4" customFormat="1" x14ac:dyDescent="0.3">
      <c r="A157" s="16"/>
      <c r="B157" s="56"/>
      <c r="C157" s="57"/>
    </row>
    <row r="158" spans="1:3" s="4" customFormat="1" x14ac:dyDescent="0.3">
      <c r="A158" s="16"/>
      <c r="B158" s="56"/>
      <c r="C158" s="57"/>
    </row>
    <row r="159" spans="1:3" s="4" customFormat="1" x14ac:dyDescent="0.3">
      <c r="A159" s="16"/>
      <c r="B159" s="56"/>
      <c r="C159" s="57"/>
    </row>
    <row r="160" spans="1:3" s="4" customFormat="1" x14ac:dyDescent="0.3">
      <c r="A160" s="16"/>
      <c r="B160" s="56"/>
      <c r="C160" s="57"/>
    </row>
    <row r="161" spans="1:3" s="4" customFormat="1" x14ac:dyDescent="0.3">
      <c r="A161" s="16"/>
      <c r="B161" s="56"/>
      <c r="C161" s="57"/>
    </row>
    <row r="162" spans="1:3" s="4" customFormat="1" x14ac:dyDescent="0.3">
      <c r="A162" s="16"/>
      <c r="B162" s="56"/>
      <c r="C162" s="57"/>
    </row>
    <row r="163" spans="1:3" s="4" customFormat="1" x14ac:dyDescent="0.3">
      <c r="A163" s="16"/>
      <c r="B163" s="56"/>
      <c r="C163" s="57"/>
    </row>
    <row r="164" spans="1:3" s="4" customFormat="1" x14ac:dyDescent="0.3">
      <c r="A164" s="16"/>
      <c r="B164" s="56"/>
      <c r="C164" s="57"/>
    </row>
    <row r="165" spans="1:3" s="4" customFormat="1" x14ac:dyDescent="0.3">
      <c r="A165" s="16"/>
      <c r="B165" s="56"/>
      <c r="C165" s="57"/>
    </row>
    <row r="166" spans="1:3" s="4" customFormat="1" x14ac:dyDescent="0.3">
      <c r="A166" s="16"/>
      <c r="B166" s="56"/>
      <c r="C166" s="57"/>
    </row>
    <row r="167" spans="1:3" s="4" customFormat="1" x14ac:dyDescent="0.3">
      <c r="A167" s="16"/>
      <c r="B167" s="56"/>
      <c r="C167" s="57"/>
    </row>
    <row r="168" spans="1:3" s="4" customFormat="1" x14ac:dyDescent="0.3">
      <c r="A168" s="16"/>
      <c r="B168" s="56"/>
      <c r="C168" s="57"/>
    </row>
    <row r="169" spans="1:3" s="4" customFormat="1" x14ac:dyDescent="0.3">
      <c r="A169" s="16"/>
      <c r="B169" s="56"/>
      <c r="C169" s="57"/>
    </row>
    <row r="170" spans="1:3" s="4" customFormat="1" x14ac:dyDescent="0.3">
      <c r="A170" s="16"/>
      <c r="B170" s="56"/>
      <c r="C170" s="57"/>
    </row>
    <row r="171" spans="1:3" s="4" customFormat="1" x14ac:dyDescent="0.3">
      <c r="A171" s="16"/>
      <c r="B171" s="56"/>
      <c r="C171" s="57"/>
    </row>
    <row r="172" spans="1:3" s="4" customFormat="1" x14ac:dyDescent="0.3">
      <c r="A172" s="16"/>
      <c r="B172" s="56"/>
      <c r="C172" s="57"/>
    </row>
    <row r="173" spans="1:3" s="4" customFormat="1" x14ac:dyDescent="0.3">
      <c r="A173" s="16"/>
      <c r="B173" s="56"/>
      <c r="C173" s="57"/>
    </row>
    <row r="174" spans="1:3" s="4" customFormat="1" x14ac:dyDescent="0.3">
      <c r="A174" s="16"/>
      <c r="B174" s="56"/>
      <c r="C174" s="57"/>
    </row>
    <row r="175" spans="1:3" s="4" customFormat="1" x14ac:dyDescent="0.3">
      <c r="A175" s="16"/>
      <c r="B175" s="56"/>
      <c r="C175" s="57"/>
    </row>
    <row r="176" spans="1:3" s="4" customFormat="1" x14ac:dyDescent="0.3">
      <c r="A176" s="16"/>
      <c r="B176" s="56"/>
      <c r="C176" s="57"/>
    </row>
    <row r="177" spans="1:3" s="4" customFormat="1" x14ac:dyDescent="0.3">
      <c r="A177" s="16"/>
      <c r="B177" s="56"/>
      <c r="C177" s="57"/>
    </row>
    <row r="178" spans="1:3" s="4" customFormat="1" x14ac:dyDescent="0.3">
      <c r="A178" s="16"/>
      <c r="B178" s="56"/>
      <c r="C178" s="57"/>
    </row>
    <row r="179" spans="1:3" s="4" customFormat="1" x14ac:dyDescent="0.3">
      <c r="A179" s="16"/>
      <c r="B179" s="56"/>
      <c r="C179" s="57"/>
    </row>
    <row r="180" spans="1:3" s="4" customFormat="1" x14ac:dyDescent="0.3">
      <c r="A180" s="16"/>
      <c r="B180" s="56"/>
      <c r="C180" s="57"/>
    </row>
    <row r="181" spans="1:3" s="4" customFormat="1" x14ac:dyDescent="0.3">
      <c r="A181" s="16"/>
      <c r="B181" s="56"/>
      <c r="C181" s="57"/>
    </row>
    <row r="182" spans="1:3" s="4" customFormat="1" x14ac:dyDescent="0.3">
      <c r="A182" s="16"/>
      <c r="B182" s="56"/>
      <c r="C182" s="57"/>
    </row>
    <row r="183" spans="1:3" s="4" customFormat="1" x14ac:dyDescent="0.3">
      <c r="A183" s="16"/>
      <c r="B183" s="56"/>
      <c r="C183" s="57"/>
    </row>
    <row r="184" spans="1:3" s="4" customFormat="1" x14ac:dyDescent="0.3">
      <c r="A184" s="16"/>
      <c r="B184" s="56"/>
      <c r="C184" s="57"/>
    </row>
    <row r="185" spans="1:3" s="4" customFormat="1" x14ac:dyDescent="0.3">
      <c r="A185" s="16"/>
      <c r="B185" s="56"/>
      <c r="C185" s="57"/>
    </row>
    <row r="186" spans="1:3" s="4" customFormat="1" x14ac:dyDescent="0.3">
      <c r="A186" s="16"/>
      <c r="B186" s="56"/>
      <c r="C186" s="57"/>
    </row>
    <row r="187" spans="1:3" s="4" customFormat="1" x14ac:dyDescent="0.3">
      <c r="A187" s="16"/>
      <c r="B187" s="56"/>
      <c r="C187" s="57"/>
    </row>
    <row r="188" spans="1:3" s="4" customFormat="1" x14ac:dyDescent="0.3">
      <c r="A188" s="16"/>
      <c r="B188" s="56"/>
      <c r="C188" s="57"/>
    </row>
    <row r="189" spans="1:3" s="4" customFormat="1" x14ac:dyDescent="0.3">
      <c r="A189" s="16"/>
      <c r="B189" s="56"/>
      <c r="C189" s="57"/>
    </row>
    <row r="190" spans="1:3" s="4" customFormat="1" x14ac:dyDescent="0.3">
      <c r="A190" s="16"/>
      <c r="B190" s="56"/>
      <c r="C190" s="57"/>
    </row>
    <row r="191" spans="1:3" s="4" customFormat="1" x14ac:dyDescent="0.3">
      <c r="A191" s="16"/>
      <c r="B191" s="56"/>
      <c r="C191" s="57"/>
    </row>
    <row r="192" spans="1:3" s="4" customFormat="1" x14ac:dyDescent="0.3">
      <c r="A192" s="16"/>
      <c r="B192" s="56"/>
      <c r="C192" s="57"/>
    </row>
    <row r="193" spans="1:3" s="4" customFormat="1" x14ac:dyDescent="0.3">
      <c r="A193" s="16"/>
      <c r="B193" s="56"/>
      <c r="C193" s="57"/>
    </row>
    <row r="194" spans="1:3" s="4" customFormat="1" x14ac:dyDescent="0.3">
      <c r="A194" s="16"/>
      <c r="B194" s="56"/>
      <c r="C194" s="57"/>
    </row>
    <row r="195" spans="1:3" s="4" customFormat="1" x14ac:dyDescent="0.3">
      <c r="A195" s="16"/>
      <c r="B195" s="56"/>
      <c r="C195" s="57"/>
    </row>
    <row r="196" spans="1:3" s="4" customFormat="1" x14ac:dyDescent="0.3">
      <c r="A196" s="16"/>
      <c r="B196" s="56"/>
      <c r="C196" s="57"/>
    </row>
    <row r="197" spans="1:3" s="4" customFormat="1" x14ac:dyDescent="0.3">
      <c r="A197" s="16"/>
      <c r="B197" s="56"/>
      <c r="C197" s="57"/>
    </row>
    <row r="198" spans="1:3" s="4" customFormat="1" x14ac:dyDescent="0.3">
      <c r="A198" s="16"/>
      <c r="B198" s="56"/>
      <c r="C198" s="57"/>
    </row>
    <row r="199" spans="1:3" s="4" customFormat="1" x14ac:dyDescent="0.3">
      <c r="A199" s="16"/>
      <c r="B199" s="56"/>
      <c r="C199" s="57"/>
    </row>
    <row r="200" spans="1:3" s="4" customFormat="1" x14ac:dyDescent="0.3">
      <c r="A200" s="16"/>
      <c r="B200" s="56"/>
      <c r="C200" s="57"/>
    </row>
    <row r="201" spans="1:3" s="4" customFormat="1" x14ac:dyDescent="0.3">
      <c r="A201" s="16"/>
      <c r="B201" s="56"/>
      <c r="C201" s="57"/>
    </row>
    <row r="202" spans="1:3" s="4" customFormat="1" x14ac:dyDescent="0.3">
      <c r="A202" s="16"/>
      <c r="B202" s="56"/>
      <c r="C202" s="57"/>
    </row>
    <row r="203" spans="1:3" s="4" customFormat="1" x14ac:dyDescent="0.3">
      <c r="A203" s="16"/>
      <c r="B203" s="56"/>
      <c r="C203" s="57"/>
    </row>
    <row r="204" spans="1:3" s="4" customFormat="1" x14ac:dyDescent="0.3">
      <c r="A204" s="16"/>
      <c r="B204" s="56"/>
      <c r="C204" s="57"/>
    </row>
    <row r="205" spans="1:3" s="4" customFormat="1" x14ac:dyDescent="0.3">
      <c r="A205" s="16"/>
      <c r="B205" s="56"/>
      <c r="C205" s="57"/>
    </row>
    <row r="206" spans="1:3" s="4" customFormat="1" x14ac:dyDescent="0.3">
      <c r="A206" s="16"/>
      <c r="B206" s="56"/>
      <c r="C206" s="57"/>
    </row>
    <row r="207" spans="1:3" s="4" customFormat="1" x14ac:dyDescent="0.3">
      <c r="A207" s="16"/>
      <c r="B207" s="56"/>
      <c r="C207" s="57"/>
    </row>
    <row r="208" spans="1:3" s="4" customFormat="1" x14ac:dyDescent="0.3">
      <c r="A208" s="16"/>
      <c r="B208" s="56"/>
      <c r="C208" s="57"/>
    </row>
    <row r="209" spans="1:3" s="4" customFormat="1" x14ac:dyDescent="0.3">
      <c r="A209" s="16"/>
      <c r="B209" s="56"/>
      <c r="C209" s="57"/>
    </row>
    <row r="210" spans="1:3" s="4" customFormat="1" x14ac:dyDescent="0.3">
      <c r="A210" s="16"/>
      <c r="B210" s="56"/>
      <c r="C210" s="57"/>
    </row>
    <row r="211" spans="1:3" s="4" customFormat="1" x14ac:dyDescent="0.3">
      <c r="A211" s="16"/>
      <c r="B211" s="56"/>
      <c r="C211" s="57"/>
    </row>
    <row r="212" spans="1:3" s="4" customFormat="1" x14ac:dyDescent="0.3">
      <c r="A212" s="16"/>
      <c r="B212" s="56"/>
      <c r="C212" s="57"/>
    </row>
    <row r="213" spans="1:3" s="4" customFormat="1" x14ac:dyDescent="0.3">
      <c r="A213" s="16"/>
      <c r="B213" s="56"/>
      <c r="C213" s="57"/>
    </row>
    <row r="214" spans="1:3" s="4" customFormat="1" x14ac:dyDescent="0.3">
      <c r="A214" s="16"/>
      <c r="B214" s="56"/>
      <c r="C214" s="57"/>
    </row>
    <row r="215" spans="1:3" s="4" customFormat="1" x14ac:dyDescent="0.3">
      <c r="A215" s="16"/>
      <c r="B215" s="56"/>
      <c r="C215" s="57"/>
    </row>
    <row r="216" spans="1:3" s="4" customFormat="1" x14ac:dyDescent="0.3">
      <c r="A216" s="16"/>
      <c r="B216" s="56"/>
      <c r="C216" s="57"/>
    </row>
    <row r="217" spans="1:3" s="4" customFormat="1" x14ac:dyDescent="0.3">
      <c r="A217" s="16"/>
      <c r="B217" s="56"/>
      <c r="C217" s="57"/>
    </row>
    <row r="218" spans="1:3" s="4" customFormat="1" x14ac:dyDescent="0.3">
      <c r="A218" s="16"/>
      <c r="B218" s="56"/>
      <c r="C218" s="57"/>
    </row>
    <row r="219" spans="1:3" s="4" customFormat="1" x14ac:dyDescent="0.3">
      <c r="A219" s="16"/>
      <c r="B219" s="56"/>
      <c r="C219" s="57"/>
    </row>
    <row r="220" spans="1:3" s="4" customFormat="1" x14ac:dyDescent="0.3">
      <c r="A220" s="16"/>
      <c r="B220" s="56"/>
      <c r="C220" s="57"/>
    </row>
    <row r="221" spans="1:3" s="4" customFormat="1" x14ac:dyDescent="0.3">
      <c r="A221" s="16"/>
      <c r="B221" s="56"/>
      <c r="C221" s="57"/>
    </row>
    <row r="222" spans="1:3" s="4" customFormat="1" x14ac:dyDescent="0.3">
      <c r="A222" s="16"/>
      <c r="B222" s="56"/>
      <c r="C222" s="57"/>
    </row>
    <row r="223" spans="1:3" s="4" customFormat="1" x14ac:dyDescent="0.3">
      <c r="A223" s="16"/>
      <c r="B223" s="56"/>
      <c r="C223" s="57"/>
    </row>
    <row r="224" spans="1:3" s="4" customFormat="1" x14ac:dyDescent="0.3">
      <c r="A224" s="16"/>
      <c r="B224" s="56"/>
      <c r="C224" s="57"/>
    </row>
    <row r="225" spans="1:3" s="4" customFormat="1" x14ac:dyDescent="0.3">
      <c r="A225" s="16"/>
      <c r="B225" s="56"/>
      <c r="C225" s="57"/>
    </row>
    <row r="226" spans="1:3" s="4" customFormat="1" x14ac:dyDescent="0.3">
      <c r="A226" s="16"/>
      <c r="B226" s="56"/>
      <c r="C226" s="57"/>
    </row>
    <row r="227" spans="1:3" s="4" customFormat="1" x14ac:dyDescent="0.3">
      <c r="A227" s="16"/>
      <c r="B227" s="56"/>
      <c r="C227" s="57"/>
    </row>
    <row r="228" spans="1:3" s="4" customFormat="1" x14ac:dyDescent="0.3">
      <c r="A228" s="16"/>
      <c r="B228" s="56"/>
      <c r="C228" s="57"/>
    </row>
    <row r="229" spans="1:3" s="4" customFormat="1" x14ac:dyDescent="0.3">
      <c r="A229" s="16"/>
      <c r="B229" s="56"/>
      <c r="C229" s="57"/>
    </row>
    <row r="230" spans="1:3" s="4" customFormat="1" x14ac:dyDescent="0.3">
      <c r="A230" s="16"/>
      <c r="B230" s="56"/>
      <c r="C230" s="57"/>
    </row>
    <row r="231" spans="1:3" s="4" customFormat="1" x14ac:dyDescent="0.3">
      <c r="A231" s="16"/>
      <c r="B231" s="56"/>
      <c r="C231" s="57"/>
    </row>
    <row r="232" spans="1:3" s="4" customFormat="1" x14ac:dyDescent="0.3">
      <c r="A232" s="16"/>
      <c r="B232" s="56"/>
      <c r="C232" s="57"/>
    </row>
    <row r="233" spans="1:3" s="4" customFormat="1" x14ac:dyDescent="0.3">
      <c r="A233" s="16"/>
      <c r="B233" s="56"/>
      <c r="C233" s="57"/>
    </row>
    <row r="234" spans="1:3" s="4" customFormat="1" x14ac:dyDescent="0.3">
      <c r="A234" s="16"/>
      <c r="B234" s="56"/>
      <c r="C234" s="57"/>
    </row>
    <row r="235" spans="1:3" s="4" customFormat="1" x14ac:dyDescent="0.3">
      <c r="A235" s="16"/>
      <c r="B235" s="56"/>
      <c r="C235" s="57"/>
    </row>
    <row r="236" spans="1:3" s="4" customFormat="1" x14ac:dyDescent="0.3">
      <c r="A236" s="16"/>
      <c r="B236" s="56"/>
      <c r="C236" s="57"/>
    </row>
    <row r="237" spans="1:3" s="4" customFormat="1" x14ac:dyDescent="0.3">
      <c r="A237" s="16"/>
      <c r="B237" s="56"/>
      <c r="C237" s="57"/>
    </row>
    <row r="238" spans="1:3" s="4" customFormat="1" x14ac:dyDescent="0.3">
      <c r="A238" s="16"/>
      <c r="B238" s="56"/>
      <c r="C238" s="57"/>
    </row>
    <row r="239" spans="1:3" s="4" customFormat="1" x14ac:dyDescent="0.3">
      <c r="A239" s="16"/>
      <c r="B239" s="56"/>
      <c r="C239" s="57"/>
    </row>
    <row r="240" spans="1:3" s="4" customFormat="1" x14ac:dyDescent="0.3">
      <c r="A240" s="16"/>
      <c r="B240" s="56"/>
      <c r="C240" s="57"/>
    </row>
    <row r="241" spans="1:3" s="4" customFormat="1" x14ac:dyDescent="0.3">
      <c r="A241" s="16"/>
      <c r="B241" s="56"/>
      <c r="C241" s="57"/>
    </row>
    <row r="242" spans="1:3" s="4" customFormat="1" x14ac:dyDescent="0.3">
      <c r="A242" s="16"/>
      <c r="B242" s="56"/>
      <c r="C242" s="57"/>
    </row>
    <row r="243" spans="1:3" s="4" customFormat="1" x14ac:dyDescent="0.3">
      <c r="A243" s="16"/>
      <c r="B243" s="56"/>
      <c r="C243" s="57"/>
    </row>
    <row r="244" spans="1:3" s="4" customFormat="1" x14ac:dyDescent="0.3">
      <c r="A244" s="16"/>
      <c r="B244" s="56"/>
      <c r="C244" s="57"/>
    </row>
    <row r="245" spans="1:3" s="4" customFormat="1" x14ac:dyDescent="0.3">
      <c r="A245" s="16"/>
      <c r="B245" s="56"/>
      <c r="C245" s="57"/>
    </row>
    <row r="246" spans="1:3" s="4" customFormat="1" x14ac:dyDescent="0.3">
      <c r="A246" s="16"/>
      <c r="B246" s="56"/>
      <c r="C246" s="57"/>
    </row>
    <row r="247" spans="1:3" s="4" customFormat="1" x14ac:dyDescent="0.3">
      <c r="A247" s="16"/>
      <c r="B247" s="56"/>
      <c r="C247" s="57"/>
    </row>
    <row r="248" spans="1:3" s="4" customFormat="1" x14ac:dyDescent="0.3">
      <c r="A248" s="16"/>
      <c r="B248" s="56"/>
      <c r="C248" s="57"/>
    </row>
    <row r="249" spans="1:3" s="4" customFormat="1" x14ac:dyDescent="0.3">
      <c r="A249" s="16"/>
      <c r="B249" s="56"/>
      <c r="C249" s="57"/>
    </row>
    <row r="250" spans="1:3" s="4" customFormat="1" x14ac:dyDescent="0.3">
      <c r="A250" s="16"/>
      <c r="B250" s="56"/>
      <c r="C250" s="57"/>
    </row>
    <row r="251" spans="1:3" s="4" customFormat="1" x14ac:dyDescent="0.3">
      <c r="A251" s="16"/>
      <c r="B251" s="56"/>
      <c r="C251" s="57"/>
    </row>
    <row r="252" spans="1:3" s="4" customFormat="1" x14ac:dyDescent="0.3">
      <c r="A252" s="16"/>
      <c r="B252" s="56"/>
      <c r="C252" s="57"/>
    </row>
    <row r="253" spans="1:3" s="4" customFormat="1" x14ac:dyDescent="0.3">
      <c r="A253" s="16"/>
      <c r="B253" s="56"/>
      <c r="C253" s="57"/>
    </row>
    <row r="254" spans="1:3" s="4" customFormat="1" x14ac:dyDescent="0.3">
      <c r="A254" s="16"/>
      <c r="B254" s="56"/>
      <c r="C254" s="57"/>
    </row>
    <row r="255" spans="1:3" s="4" customFormat="1" x14ac:dyDescent="0.3">
      <c r="A255" s="16"/>
      <c r="B255" s="56"/>
      <c r="C255" s="57"/>
    </row>
    <row r="256" spans="1:3" s="4" customFormat="1" x14ac:dyDescent="0.3">
      <c r="A256" s="16"/>
      <c r="B256" s="56"/>
      <c r="C256" s="57"/>
    </row>
    <row r="257" spans="1:3" s="4" customFormat="1" x14ac:dyDescent="0.3">
      <c r="A257" s="16"/>
      <c r="B257" s="56"/>
      <c r="C257" s="57"/>
    </row>
    <row r="258" spans="1:3" s="4" customFormat="1" x14ac:dyDescent="0.3">
      <c r="A258" s="16"/>
      <c r="B258" s="56"/>
      <c r="C258" s="57"/>
    </row>
    <row r="259" spans="1:3" s="4" customFormat="1" x14ac:dyDescent="0.3">
      <c r="A259" s="16"/>
      <c r="B259" s="56"/>
      <c r="C259" s="57"/>
    </row>
    <row r="260" spans="1:3" s="4" customFormat="1" x14ac:dyDescent="0.3">
      <c r="A260" s="16"/>
      <c r="B260" s="56"/>
      <c r="C260" s="57"/>
    </row>
    <row r="261" spans="1:3" s="4" customFormat="1" x14ac:dyDescent="0.3">
      <c r="A261" s="16"/>
      <c r="B261" s="56"/>
      <c r="C261" s="57"/>
    </row>
    <row r="262" spans="1:3" s="4" customFormat="1" x14ac:dyDescent="0.3">
      <c r="A262" s="16"/>
      <c r="B262" s="56"/>
      <c r="C262" s="57"/>
    </row>
    <row r="263" spans="1:3" s="4" customFormat="1" x14ac:dyDescent="0.3">
      <c r="A263" s="16"/>
      <c r="B263" s="56"/>
      <c r="C263" s="57"/>
    </row>
    <row r="264" spans="1:3" s="4" customFormat="1" x14ac:dyDescent="0.3">
      <c r="A264" s="16"/>
      <c r="B264" s="56"/>
      <c r="C264" s="57"/>
    </row>
    <row r="265" spans="1:3" s="4" customFormat="1" x14ac:dyDescent="0.3">
      <c r="A265" s="16"/>
      <c r="B265" s="56"/>
      <c r="C265" s="57"/>
    </row>
    <row r="266" spans="1:3" s="4" customFormat="1" x14ac:dyDescent="0.3">
      <c r="A266" s="16"/>
      <c r="B266" s="56"/>
      <c r="C266" s="57"/>
    </row>
    <row r="267" spans="1:3" s="4" customFormat="1" x14ac:dyDescent="0.3">
      <c r="A267" s="16"/>
      <c r="B267" s="56"/>
      <c r="C267" s="57"/>
    </row>
    <row r="268" spans="1:3" s="4" customFormat="1" x14ac:dyDescent="0.3">
      <c r="A268" s="16"/>
      <c r="B268" s="56"/>
      <c r="C268" s="57"/>
    </row>
    <row r="269" spans="1:3" s="4" customFormat="1" x14ac:dyDescent="0.3">
      <c r="A269" s="16"/>
      <c r="B269" s="56"/>
      <c r="C269" s="57"/>
    </row>
    <row r="270" spans="1:3" s="4" customFormat="1" x14ac:dyDescent="0.3">
      <c r="A270" s="16"/>
      <c r="B270" s="56"/>
      <c r="C270" s="57"/>
    </row>
    <row r="271" spans="1:3" s="4" customFormat="1" x14ac:dyDescent="0.3">
      <c r="A271" s="16"/>
      <c r="B271" s="56"/>
      <c r="C271" s="57"/>
    </row>
    <row r="272" spans="1:3" s="4" customFormat="1" x14ac:dyDescent="0.3">
      <c r="A272" s="16"/>
      <c r="B272" s="56"/>
      <c r="C272" s="57"/>
    </row>
    <row r="273" spans="1:3" s="4" customFormat="1" x14ac:dyDescent="0.3">
      <c r="A273" s="16"/>
      <c r="B273" s="56"/>
      <c r="C273" s="57"/>
    </row>
    <row r="274" spans="1:3" s="4" customFormat="1" x14ac:dyDescent="0.3">
      <c r="A274" s="16"/>
      <c r="B274" s="56"/>
      <c r="C274" s="57"/>
    </row>
    <row r="275" spans="1:3" s="4" customFormat="1" x14ac:dyDescent="0.3">
      <c r="A275" s="16"/>
      <c r="B275" s="56"/>
      <c r="C275" s="57"/>
    </row>
    <row r="276" spans="1:3" s="4" customFormat="1" x14ac:dyDescent="0.3">
      <c r="A276" s="16"/>
      <c r="B276" s="56"/>
      <c r="C276" s="57"/>
    </row>
    <row r="277" spans="1:3" s="4" customFormat="1" x14ac:dyDescent="0.3">
      <c r="A277" s="16"/>
      <c r="B277" s="56"/>
      <c r="C277" s="57"/>
    </row>
    <row r="278" spans="1:3" s="4" customFormat="1" x14ac:dyDescent="0.3">
      <c r="A278" s="16"/>
      <c r="B278" s="56"/>
      <c r="C278" s="57"/>
    </row>
    <row r="279" spans="1:3" s="4" customFormat="1" x14ac:dyDescent="0.3">
      <c r="A279" s="16"/>
      <c r="B279" s="56"/>
      <c r="C279" s="57"/>
    </row>
  </sheetData>
  <mergeCells count="35">
    <mergeCell ref="A91:C91"/>
    <mergeCell ref="A97:B97"/>
    <mergeCell ref="A90:B90"/>
    <mergeCell ref="A82:C82"/>
    <mergeCell ref="A101:C101"/>
    <mergeCell ref="A109:B109"/>
    <mergeCell ref="A51:C51"/>
    <mergeCell ref="A79:C79"/>
    <mergeCell ref="A98:C98"/>
    <mergeCell ref="A100:B100"/>
    <mergeCell ref="A2:C2"/>
    <mergeCell ref="A3:C3"/>
    <mergeCell ref="A4:C4"/>
    <mergeCell ref="A81:B81"/>
    <mergeCell ref="A78:B78"/>
    <mergeCell ref="A16:B16"/>
    <mergeCell ref="A30:B30"/>
    <mergeCell ref="A28:C28"/>
    <mergeCell ref="A31:C31"/>
    <mergeCell ref="A39:C39"/>
    <mergeCell ref="A38:B38"/>
    <mergeCell ref="A43:B43"/>
    <mergeCell ref="A44:C44"/>
    <mergeCell ref="A50:B50"/>
    <mergeCell ref="A17:C17"/>
    <mergeCell ref="A27:B27"/>
    <mergeCell ref="A136:B136"/>
    <mergeCell ref="A116:B116"/>
    <mergeCell ref="A117:C117"/>
    <mergeCell ref="A128:B128"/>
    <mergeCell ref="A112:B112"/>
    <mergeCell ref="A110:C110"/>
    <mergeCell ref="A135:B135"/>
    <mergeCell ref="A129:C129"/>
    <mergeCell ref="A113:C113"/>
  </mergeCells>
  <phoneticPr fontId="1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cfc0b5-9218-412e-82de-52a28bb2388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01DF16074FB429C06E0E2757FAB97" ma:contentTypeVersion="14" ma:contentTypeDescription="Create a new document." ma:contentTypeScope="" ma:versionID="312057950dca58d0655eb050bb922ba9">
  <xsd:schema xmlns:xsd="http://www.w3.org/2001/XMLSchema" xmlns:xs="http://www.w3.org/2001/XMLSchema" xmlns:p="http://schemas.microsoft.com/office/2006/metadata/properties" xmlns:ns3="8c64cd93-a39f-47b7-9225-486988a41bf5" xmlns:ns4="48cfc0b5-9218-412e-82de-52a28bb2388c" targetNamespace="http://schemas.microsoft.com/office/2006/metadata/properties" ma:root="true" ma:fieldsID="e8fecffde8eb6a0d96c150d4462a1904" ns3:_="" ns4:_="">
    <xsd:import namespace="8c64cd93-a39f-47b7-9225-486988a41bf5"/>
    <xsd:import namespace="48cfc0b5-9218-412e-82de-52a28bb238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4cd93-a39f-47b7-9225-486988a41b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fc0b5-9218-412e-82de-52a28bb23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0CE42F20-562D-43E0-AA1E-4C63F11FCB2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48cfc0b5-9218-412e-82de-52a28bb2388c"/>
    <ds:schemaRef ds:uri="http://schemas.openxmlformats.org/package/2006/metadata/core-properties"/>
    <ds:schemaRef ds:uri="8c64cd93-a39f-47b7-9225-486988a41bf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F934E97-EDE6-4FF0-A1AA-2F3D9F115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64cd93-a39f-47b7-9225-486988a41bf5"/>
    <ds:schemaRef ds:uri="48cfc0b5-9218-412e-82de-52a28bb23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97C4EFFD-AB15-463A-89B7-9B5E61DB0C51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2025-07-31T17:24:16Z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0x010100F3C01DF16074FB429C06E0E2757FAB97</vt:lpwstr>
  </property>
</Properties>
</file>