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6" rupBuild="24527"/>
  <workbookPr dateCompatibility="0"/>
  <mc:AlternateContent xmlns:mc="http://schemas.openxmlformats.org/markup-compatibility/2006">
    <mc:Choice Requires="x15">
      <x15ac:absPath xmlns:x15ac="http://schemas.microsoft.com/office/spreadsheetml/2010/11/ac" url="M:\Presupuesto\Muni_2021\Presupuesto\Trabajos Varios\Índice Transparencia Institucional\Modificaciones\2021\"/>
    </mc:Choice>
  </mc:AlternateContent>
  <xr:revisionPtr revIDLastSave="0" documentId="13_ncr:9_{790E2C75-11A2-42D3-B759-0DDC757CEB78}" xr6:coauthVersionLast="47" xr6:coauthVersionMax="47" xr10:uidLastSave="{00000000-0000-0000-0000-000000000000}"/>
  <workbookProtection workbookAlgorithmName="SHA-512" workbookHashValue="KSFib6bDWPkvQyh5MlgKYNanxJaMm8Z+etRisLStLto4ds+1/Gnvc/YiCRtN2A5wCmvuj2KLuW8+syEIdZaA+Q==" workbookSaltValue="0897lrLbTuZy8q6Rk2OGWw==" workbookSpinCount="100000" lockStructure="1"/>
  <bookViews>
    <workbookView xWindow="-120" yWindow="-120" windowWidth="20730" windowHeight="11160" xr2:uid="{00000000-000D-0000-FFFF-FFFF00000000}"/>
  </bookViews>
  <sheets>
    <sheet name="Programa I- Administración G" sheetId="1" r:id="rId1"/>
    <sheet name="Programa II- Servicios" sheetId="2" r:id="rId2"/>
    <sheet name="Programa III- Inversiones" sheetId="4" r:id="rId3"/>
    <sheet name="JUSTIFICACIÓN DISMINUCIONES" sheetId="6" r:id="rId4"/>
    <sheet name="JUSTIFICACIÓN AUMENTOS" sheetId="7" r:id="rId5"/>
  </sheets>
  <externalReferences>
    <externalReference r:id="rId6"/>
  </externalReferences>
  <definedNames>
    <definedName name="_xlnm.Print_Area" localSheetId="4">'JUSTIFICACIÓN AUMENTOS'!$B$1:$C$122</definedName>
    <definedName name="_xlnm.Print_Area" localSheetId="3">'JUSTIFICACIÓN DISMINUCIONES'!$B$1:$C$126</definedName>
  </definedNames>
  <calcPr calcId="191029"/>
  <extLs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purl.oclc.org/ooxml/spreadsheetml/main">
  <c r="E33" i="4" l="1"/>
  <c r="E49" i="4"/>
  <c r="E39" i="4"/>
  <c r="E23" i="4"/>
  <c r="E168" i="2"/>
  <c r="E154" i="2"/>
  <c r="E137" i="2"/>
  <c r="E121" i="2"/>
  <c r="E108" i="2"/>
  <c r="E94" i="2"/>
  <c r="E80" i="2"/>
  <c r="E64" i="2"/>
  <c r="E51" i="2"/>
  <c r="E37" i="2"/>
  <c r="E20" i="2"/>
  <c r="E41" i="1"/>
  <c r="E169" i="2" l="1"/>
  <c r="E38" i="4"/>
  <c r="E37" i="4" s="1"/>
  <c r="E78" i="4" s="1"/>
  <c r="E79" i="4" s="1"/>
  <c r="C121" i="6" l="1"/>
  <c r="B119" i="6" s="1"/>
  <c r="C117" i="7" l="1"/>
  <c r="B115" i="7" s="1"/>
  <c r="C63" i="7" l="1"/>
  <c r="C87" i="7"/>
  <c r="C47" i="7"/>
  <c r="C110" i="6"/>
  <c r="C55" i="7"/>
  <c r="C83" i="7"/>
  <c r="C99" i="7"/>
  <c r="C59" i="7"/>
  <c r="C51" i="7"/>
  <c r="B44" i="7" s="1"/>
  <c r="C106" i="7"/>
  <c r="C79" i="7"/>
  <c r="C9" i="6"/>
  <c r="C83" i="6" l="1"/>
  <c r="C91" i="7"/>
  <c r="C37" i="6"/>
  <c r="C99" i="6"/>
  <c r="C71" i="6"/>
  <c r="C95" i="6"/>
  <c r="B76" i="7"/>
  <c r="C107" i="6"/>
  <c r="C103" i="6"/>
  <c r="C63" i="6"/>
  <c r="C95" i="7"/>
  <c r="C87" i="6"/>
  <c r="B80" i="6" s="1"/>
  <c r="C59" i="6"/>
  <c r="C91" i="6"/>
  <c r="C49" i="6"/>
  <c r="C21" i="7"/>
  <c r="C17" i="7"/>
  <c r="C13" i="7"/>
  <c r="C21" i="6"/>
  <c r="C25" i="7"/>
  <c r="C9" i="7" l="1"/>
  <c r="B6" i="7" s="1"/>
  <c r="C17" i="6"/>
  <c r="C24" i="6"/>
  <c r="C28" i="6"/>
  <c r="C53" i="6"/>
  <c r="B46" i="6" s="1"/>
  <c r="B122" i="7"/>
  <c r="C13" i="6"/>
  <c r="C32" i="6"/>
  <c r="B6" i="6" l="1"/>
  <c r="B126" i="6" s="1"/>
  <c r="E27" i="1" l="1"/>
  <c r="E46" i="1" l="1"/>
</calcChain>
</file>

<file path=xl/sharedStrings.xml><?xml version="1.0" encoding="utf-8"?>
<sst xmlns="http://purl.oclc.org/ooxml/spreadsheetml/main" count="896" uniqueCount="189">
  <si>
    <t>MUNICIPALIDAD DE HEREDIA</t>
  </si>
  <si>
    <t>0.00.00</t>
  </si>
  <si>
    <t>REMUNERACIONES</t>
  </si>
  <si>
    <t>0.01.00</t>
  </si>
  <si>
    <t>REMUNERACIONES BÁSICAS</t>
  </si>
  <si>
    <t>0.01.01</t>
  </si>
  <si>
    <t>Sueldos para cargos fijos</t>
  </si>
  <si>
    <t>0.03.00</t>
  </si>
  <si>
    <t>INCENTIVOS SALARIALES</t>
  </si>
  <si>
    <t>0.03.02</t>
  </si>
  <si>
    <t>Restricción al ejercicio liberal de la profesión</t>
  </si>
  <si>
    <t>0.03.99</t>
  </si>
  <si>
    <t>Otros incentivos salariales</t>
  </si>
  <si>
    <t>0.04.00</t>
  </si>
  <si>
    <t>CONTRIBUCIONES PATRONALES AL DESARROLLO Y LA SEGURIDAD SOCIAL</t>
  </si>
  <si>
    <t>0.04.01</t>
  </si>
  <si>
    <t>Contribución Patronal al Seguro de Salud de la Caja Costarricensedel Seguro Social</t>
  </si>
  <si>
    <t>0.04.05</t>
  </si>
  <si>
    <t>Contribución Patronal al Banco Popular y de Desarrollo Comunal</t>
  </si>
  <si>
    <t>0.05.00</t>
  </si>
  <si>
    <t>CONTRIBUCIONES PATRONALES A FONDOS DE PENSIONES Y OTROS FONDOS DE CAPITALIZACIÓN</t>
  </si>
  <si>
    <t>0.05.01</t>
  </si>
  <si>
    <t>Contribución Patronal al Seguro de Pensiones de la Caja Costarricense del Seguro Social</t>
  </si>
  <si>
    <t>0.05.02</t>
  </si>
  <si>
    <t>Aporte Patronal al Régimen Obligatorio de Pensiones Complementarias</t>
  </si>
  <si>
    <t>0.05.03</t>
  </si>
  <si>
    <t>Aporte Patronal al Fondo de Capitalización Laboral</t>
  </si>
  <si>
    <t>1.00.00</t>
  </si>
  <si>
    <t>SERVICIOS</t>
  </si>
  <si>
    <t>1.04.00</t>
  </si>
  <si>
    <t>SERVICIOS DE GESTIÓN Y APOYO</t>
  </si>
  <si>
    <t>2.00.00</t>
  </si>
  <si>
    <t>MATERIALES Y SUMINISTROS</t>
  </si>
  <si>
    <t>2.01.00</t>
  </si>
  <si>
    <t>PRODUCTOS QUÍMICOS Y CONEXOS</t>
  </si>
  <si>
    <t>2.01.01</t>
  </si>
  <si>
    <t>Combustibles y lubricantes</t>
  </si>
  <si>
    <t>5.00.00</t>
  </si>
  <si>
    <t>BIENES DURADEROS</t>
  </si>
  <si>
    <t>5.01.00</t>
  </si>
  <si>
    <t>MAQUINARIA, EQUIPO Y MOBILIARIO</t>
  </si>
  <si>
    <t>6.00.00</t>
  </si>
  <si>
    <t>TRANSFERENCIAS CORRIENTES</t>
  </si>
  <si>
    <t>PROGRAMA I: ADMINISTRACIÓN GENERAL</t>
  </si>
  <si>
    <t>Monto Ejecutado</t>
  </si>
  <si>
    <t>ASEO DE VÍAS Y SITIOS PÚBLICOS</t>
  </si>
  <si>
    <t>RECOLECCIÓN DE BASURA</t>
  </si>
  <si>
    <t>MANTENIMIENTO DE CAMINOS Y CALLES</t>
  </si>
  <si>
    <t>CEMENTERIOS</t>
  </si>
  <si>
    <t>PARQUES Y OBRAS DE ORNATO</t>
  </si>
  <si>
    <t>MERCADOS, PLAZAS Y FERIAS</t>
  </si>
  <si>
    <t>SERVICIOS SOCIALES Y COMPLEMENTARIOS</t>
  </si>
  <si>
    <t>ESTACIONAMIENTOS Y TERMINALES</t>
  </si>
  <si>
    <t>SEGURIDAD Y VIGILANCIA EN LA COMUNIDAD</t>
  </si>
  <si>
    <t>1.04.01</t>
  </si>
  <si>
    <t>PROTECCIÓN DEL MEDIO AMBIENTE</t>
  </si>
  <si>
    <t>COMPLEJOS TURÍSTICOS</t>
  </si>
  <si>
    <t>Monto</t>
  </si>
  <si>
    <t>PROGRAMA II:SERVICIOS COMUNALES</t>
  </si>
  <si>
    <t xml:space="preserve"> RECOLECCIÓN DE BASURA</t>
  </si>
  <si>
    <t xml:space="preserve"> MERCADOS, PLAZAS Y FERIAS</t>
  </si>
  <si>
    <t xml:space="preserve"> COMPLEJOS TURÍSTICOS</t>
  </si>
  <si>
    <t xml:space="preserve"> PROTECCIÓN DEL MEDIO AMBIENTE</t>
  </si>
  <si>
    <t>Dirección técnica y estudios</t>
  </si>
  <si>
    <t>7.00.00</t>
  </si>
  <si>
    <t>TRANSFERENCIAS DE CAPITAL</t>
  </si>
  <si>
    <t>7.01.00</t>
  </si>
  <si>
    <t>TRANSFERENCIAS DE CAPITAL AL SECTOR PÚBLICO</t>
  </si>
  <si>
    <t>7.01.03</t>
  </si>
  <si>
    <t>Transferencias de capital a Instituciones Descentralizadas no Empresariales</t>
  </si>
  <si>
    <t>7.03.00</t>
  </si>
  <si>
    <t>TRANSFERENCIAS DE CAPITAL A ENTIDADES PRIVADAS SIN FINES DE LUCRO</t>
  </si>
  <si>
    <t>7.03.01</t>
  </si>
  <si>
    <t>Otras construcciones, adiciones y mejoras</t>
  </si>
  <si>
    <t>5.02.09</t>
  </si>
  <si>
    <t xml:space="preserve">Administración General </t>
  </si>
  <si>
    <t>Auditoria</t>
  </si>
  <si>
    <t xml:space="preserve"> Administración General </t>
  </si>
  <si>
    <t>Descripción</t>
  </si>
  <si>
    <t>Auditoría</t>
  </si>
  <si>
    <t xml:space="preserve"> Otros Fondos e Inversiones</t>
  </si>
  <si>
    <t xml:space="preserve"> Otras construcciones, adiciones y mejoras</t>
  </si>
  <si>
    <t>5.02.00</t>
  </si>
  <si>
    <t>CONSTRUCCIONES, ADICIONES Y MEJORAS</t>
  </si>
  <si>
    <t>5.02.99</t>
  </si>
  <si>
    <t xml:space="preserve">Otros Fondos e Inversiones </t>
  </si>
  <si>
    <t>Otros Fondos e Inversiones</t>
  </si>
  <si>
    <t xml:space="preserve">OTROS FONDOS E INVERSIONES </t>
  </si>
  <si>
    <t>Total General Programa I: Administración General</t>
  </si>
  <si>
    <t>Registro de Deudas, Fondos y Transferencias</t>
  </si>
  <si>
    <t>Asociación de Desarrollo Integral Mercedes Norte y Barrio España</t>
  </si>
  <si>
    <t>Asociación de Desarrollo Integral Ciudadela Bernardo Benavides</t>
  </si>
  <si>
    <t xml:space="preserve">Asociación de Desarrollo Específica para la administración de áreas comunales del Residencial  Árbol de Plata   </t>
  </si>
  <si>
    <t>6.02.00</t>
  </si>
  <si>
    <t>TRANSFERENCIAS CORRIENTES A PERSONAS</t>
  </si>
  <si>
    <t xml:space="preserve">Programa II: Servicios Comunales </t>
  </si>
  <si>
    <t>5.01.03</t>
  </si>
  <si>
    <t>Equipo de comunicación</t>
  </si>
  <si>
    <t>7.03.0</t>
  </si>
  <si>
    <t>Total Programa III: Inversiones</t>
  </si>
  <si>
    <t>MODIFICACIÓN PRESUPUESTARIA 04</t>
  </si>
  <si>
    <t>Servicios en ciencias de la salud</t>
  </si>
  <si>
    <t>2,500,00</t>
  </si>
  <si>
    <t>0.03.03</t>
  </si>
  <si>
    <t>Decimotercer mes</t>
  </si>
  <si>
    <t>6.02.03</t>
  </si>
  <si>
    <t xml:space="preserve"> Ayudas a funcionarios</t>
  </si>
  <si>
    <t>462,27</t>
  </si>
  <si>
    <t>Otras construcciones, adiciones y mejoras-Muro Urb. La Cordillera</t>
  </si>
  <si>
    <t>Otras construcciones, adiciones y mejoras - Obras de Estabilización en Talud Cubujuquí I etapa</t>
  </si>
  <si>
    <t>Otras construcciones, adiciones y mejoras - Restauración del Kiosco Parque central Nicolas Ulloa</t>
  </si>
  <si>
    <t>33,000,00</t>
  </si>
  <si>
    <t>5.01.06</t>
  </si>
  <si>
    <t>Equipo sanitario, de laboratorio e investigación</t>
  </si>
  <si>
    <t>Junta de Educación Escuela Cleto González Viquez</t>
  </si>
  <si>
    <t>Junta de Educación Escuela Braulio Morales</t>
  </si>
  <si>
    <t>Junta de Educación Jardín de Niños Cleto Gonzalez Viquez</t>
  </si>
  <si>
    <t>Junta de Educación Esc. José Figueres Ferrer, Mercedes Norte de Heredia</t>
  </si>
  <si>
    <t>Junta de Educación Escuela Nuevo Horizonte.</t>
  </si>
  <si>
    <t>Junta de Educación Escuela Los Lagos</t>
  </si>
  <si>
    <t>Junta de Educación Escuela La Aurora</t>
  </si>
  <si>
    <t>Junta de Educación Escuela IMAS Ulloa de Heredia</t>
  </si>
  <si>
    <t>Junta de Educación Escuela San Rafael de Vara Blanca</t>
  </si>
  <si>
    <t>Asociación de Desarrollo de Guararí</t>
  </si>
  <si>
    <t>Asociación de Desarrollo Integral  San Francisco</t>
  </si>
  <si>
    <t>Asociación de Desarrollo Integral La Aurora</t>
  </si>
  <si>
    <t>Asociación de Desarrollo Integral de la Ciudadela de Cubujuqui</t>
  </si>
  <si>
    <t>Asociación Desarrollo Integral de Vara Blanca</t>
  </si>
  <si>
    <t>Asociación de Desarrollo Integral de San Rafael de Vara Blanca</t>
  </si>
  <si>
    <t>Asociación de Desarrollo Especifica para la Administración de Áreas Comunales en la Urbanización Aries</t>
  </si>
  <si>
    <t>Asociación de Desarrollo Integral Urb. La Esperanza de Heredia</t>
  </si>
  <si>
    <t>Asociación de Desarrollo Integral de Los Lagos de Heredia</t>
  </si>
  <si>
    <t>Asociación de Desarrollo Especifica Pro Obras Comunales de Lagunilla de Barreal de Heredia</t>
  </si>
  <si>
    <t>Asociación de Desarrollo Integral Barrio Corazón de Jesús</t>
  </si>
  <si>
    <t>Asociación de Desarrollo Integral Mercedes Sur de Heredia</t>
  </si>
  <si>
    <t>Asociación de Desarrollo Integral de San Jorge</t>
  </si>
  <si>
    <t>Asociación de Desarrollo Especifico Pro Construcción Parque de Recreación de Urbanización Zumbado</t>
  </si>
  <si>
    <t>Asociación de Desarrollo Específica para el Adulto Mayor de Mercedes Norte</t>
  </si>
  <si>
    <t>Asociación Específica Pro-Vivienda Paulino Mora</t>
  </si>
  <si>
    <t>Asociación de Desarrollo Integral La Granada de Heredia</t>
  </si>
  <si>
    <t>Asociación de Desarrollo Específica Pro Mejoras de Nísperos III</t>
  </si>
  <si>
    <t>Asociación de Desarrollo Especifico Pro Construcción y Mantenimiento  Áreas Comunales Residencial Campo Bello Heredia</t>
  </si>
  <si>
    <t>Asociación de Desarrollo Integral Barreal</t>
  </si>
  <si>
    <t>Asociación de Desarrollo Especifica Pro Construcción y Mejoras en Áreas Recreativas Urbanización Monte Rosa</t>
  </si>
  <si>
    <t>Comité CEN-CINA Corazón de Jesús</t>
  </si>
  <si>
    <t>9.00.00</t>
  </si>
  <si>
    <t>CUENTAS ESPECIALES</t>
  </si>
  <si>
    <t>9.02.00</t>
  </si>
  <si>
    <t>SUMAS SIN ASIGNACIÓN PRESUPUESTARIA</t>
  </si>
  <si>
    <t>9.02.01</t>
  </si>
  <si>
    <t>Sumas libres sin asignación presupuestaria</t>
  </si>
  <si>
    <t>Modificación de Egresos  04-2021</t>
  </si>
  <si>
    <t>Justificación de Disminución de Egresos</t>
  </si>
  <si>
    <t>Programa I - Administración General</t>
  </si>
  <si>
    <r>
      <rPr>
        <b/>
        <i/>
        <sz val="11"/>
        <color theme="1"/>
        <rFont val="Calibri"/>
        <family val="2"/>
        <scheme val="minor"/>
      </rPr>
      <t xml:space="preserve">Partida: </t>
    </r>
    <r>
      <rPr>
        <sz val="13"/>
        <color theme="1"/>
        <rFont val="Calibri"/>
        <family val="2"/>
        <scheme val="minor"/>
      </rPr>
      <t>Remuneraciones</t>
    </r>
  </si>
  <si>
    <r>
      <rPr>
        <b/>
        <i/>
        <sz val="11"/>
        <color theme="1"/>
        <rFont val="Calibri"/>
        <family val="2"/>
        <scheme val="minor"/>
      </rPr>
      <t xml:space="preserve">Partida:
</t>
    </r>
    <r>
      <rPr>
        <sz val="13"/>
        <color theme="1"/>
        <rFont val="Calibri"/>
        <family val="2"/>
        <scheme val="minor"/>
      </rPr>
      <t>Servicios</t>
    </r>
  </si>
  <si>
    <r>
      <rPr>
        <b/>
        <i/>
        <sz val="11"/>
        <color theme="1"/>
        <rFont val="Calibri"/>
        <family val="2"/>
        <scheme val="minor"/>
      </rPr>
      <t>Partida:</t>
    </r>
    <r>
      <rPr>
        <sz val="10"/>
        <rFont val="Calibri"/>
        <family val="2"/>
        <scheme val="minor"/>
      </rPr>
      <t xml:space="preserve">
</t>
    </r>
    <r>
      <rPr>
        <sz val="13"/>
        <color theme="1"/>
        <rFont val="Calibri"/>
        <family val="2"/>
        <scheme val="minor"/>
      </rPr>
      <t>Materiales y Suministros</t>
    </r>
  </si>
  <si>
    <r>
      <rPr>
        <b/>
        <i/>
        <sz val="11"/>
        <color theme="1"/>
        <rFont val="Calibri"/>
        <family val="2"/>
        <scheme val="minor"/>
      </rPr>
      <t>Partida:</t>
    </r>
    <r>
      <rPr>
        <sz val="10"/>
        <rFont val="Calibri"/>
        <family val="2"/>
        <scheme val="minor"/>
      </rPr>
      <t xml:space="preserve">
</t>
    </r>
    <r>
      <rPr>
        <sz val="13"/>
        <rFont val="Calibri"/>
        <family val="2"/>
        <scheme val="minor"/>
      </rPr>
      <t>Interés y Comisiones</t>
    </r>
  </si>
  <si>
    <r>
      <rPr>
        <b/>
        <i/>
        <sz val="11"/>
        <color theme="1"/>
        <rFont val="Calibri"/>
        <family val="2"/>
        <scheme val="minor"/>
      </rPr>
      <t>Partida:</t>
    </r>
    <r>
      <rPr>
        <sz val="10"/>
        <rFont val="Calibri"/>
        <family val="2"/>
        <scheme val="minor"/>
      </rPr>
      <t xml:space="preserve">
</t>
    </r>
    <r>
      <rPr>
        <sz val="13"/>
        <color theme="1"/>
        <rFont val="Calibri"/>
        <family val="2"/>
        <scheme val="minor"/>
      </rPr>
      <t>Bienes Duraderos</t>
    </r>
  </si>
  <si>
    <r>
      <rPr>
        <b/>
        <i/>
        <sz val="11"/>
        <color theme="1"/>
        <rFont val="Calibri"/>
        <family val="2"/>
        <scheme val="minor"/>
      </rPr>
      <t>Partida:</t>
    </r>
    <r>
      <rPr>
        <sz val="10"/>
        <rFont val="Calibri"/>
        <family val="2"/>
        <scheme val="minor"/>
      </rPr>
      <t xml:space="preserve">
</t>
    </r>
    <r>
      <rPr>
        <sz val="13"/>
        <color theme="1"/>
        <rFont val="Calibri"/>
        <family val="2"/>
        <scheme val="minor"/>
      </rPr>
      <t>Transferencias Corrientes</t>
    </r>
  </si>
  <si>
    <r>
      <rPr>
        <b/>
        <i/>
        <sz val="11"/>
        <color theme="1"/>
        <rFont val="Calibri"/>
        <family val="2"/>
        <scheme val="minor"/>
      </rPr>
      <t>Partida:</t>
    </r>
    <r>
      <rPr>
        <sz val="10"/>
        <rFont val="Calibri"/>
        <family val="2"/>
        <scheme val="minor"/>
      </rPr>
      <t xml:space="preserve">
</t>
    </r>
    <r>
      <rPr>
        <sz val="13"/>
        <color theme="1"/>
        <rFont val="Calibri"/>
        <family val="2"/>
        <scheme val="minor"/>
      </rPr>
      <t>Transferencias de Capital</t>
    </r>
  </si>
  <si>
    <r>
      <rPr>
        <b/>
        <i/>
        <sz val="11"/>
        <color theme="1"/>
        <rFont val="Calibri"/>
        <family val="2"/>
        <scheme val="minor"/>
      </rPr>
      <t>Partida:</t>
    </r>
    <r>
      <rPr>
        <sz val="10"/>
        <rFont val="Calibri"/>
        <family val="2"/>
        <scheme val="minor"/>
      </rPr>
      <t xml:space="preserve">
</t>
    </r>
    <r>
      <rPr>
        <sz val="13"/>
        <color theme="1"/>
        <rFont val="Calibri"/>
        <family val="2"/>
        <scheme val="minor"/>
      </rPr>
      <t>Cuentas Especiales</t>
    </r>
  </si>
  <si>
    <t>Modificación de Egresos 04-2021</t>
  </si>
  <si>
    <t>Justificación de Egresos</t>
  </si>
  <si>
    <t>Programa II - Servicios Comunitarios</t>
  </si>
  <si>
    <t xml:space="preserve"> </t>
  </si>
  <si>
    <r>
      <t xml:space="preserve">Partida:
</t>
    </r>
    <r>
      <rPr>
        <sz val="13"/>
        <color theme="1"/>
        <rFont val="Calibri"/>
        <family val="2"/>
        <scheme val="minor"/>
      </rPr>
      <t>Cuentas Especiales</t>
    </r>
  </si>
  <si>
    <t>Programa III - Inversiones</t>
  </si>
  <si>
    <r>
      <rPr>
        <b/>
        <i/>
        <sz val="11"/>
        <color theme="1"/>
        <rFont val="Calibri"/>
        <family val="2"/>
        <scheme val="minor"/>
      </rPr>
      <t>Partida:</t>
    </r>
    <r>
      <rPr>
        <sz val="10"/>
        <rFont val="Calibri"/>
        <family val="2"/>
        <scheme val="minor"/>
      </rPr>
      <t xml:space="preserve">
</t>
    </r>
    <r>
      <rPr>
        <sz val="13"/>
        <color theme="1"/>
        <rFont val="Calibri"/>
        <family val="2"/>
        <scheme val="minor"/>
      </rPr>
      <t xml:space="preserve">Intereses </t>
    </r>
  </si>
  <si>
    <t xml:space="preserve">Se disminuyen recursos de los proyectos de Muro en Muro Urbanización La Cordillera y Obras de Estabilización en Talud Cubujuquí I etapa debido a que el monto adjudicado en el proceso de contratación fue menor al estimado. </t>
  </si>
  <si>
    <r>
      <rPr>
        <b/>
        <i/>
        <sz val="11"/>
        <color theme="1"/>
        <rFont val="Calibri"/>
        <family val="2"/>
        <scheme val="minor"/>
      </rPr>
      <t>Partida:</t>
    </r>
    <r>
      <rPr>
        <sz val="10"/>
        <rFont val="Calibri"/>
        <family val="2"/>
        <scheme val="minor"/>
      </rPr>
      <t xml:space="preserve">
</t>
    </r>
    <r>
      <rPr>
        <sz val="13"/>
        <rFont val="Calibri"/>
        <family val="2"/>
        <scheme val="minor"/>
      </rPr>
      <t>Transferencias de Capital</t>
    </r>
  </si>
  <si>
    <r>
      <rPr>
        <b/>
        <i/>
        <sz val="11"/>
        <color theme="1"/>
        <rFont val="Calibri"/>
        <family val="2"/>
        <scheme val="minor"/>
      </rPr>
      <t>Partida:</t>
    </r>
    <r>
      <rPr>
        <sz val="10"/>
        <rFont val="Calibri"/>
        <family val="2"/>
        <scheme val="minor"/>
      </rPr>
      <t xml:space="preserve">
</t>
    </r>
    <r>
      <rPr>
        <sz val="13"/>
        <rFont val="Calibri"/>
        <family val="2"/>
        <scheme val="minor"/>
      </rPr>
      <t>Amortización</t>
    </r>
  </si>
  <si>
    <r>
      <rPr>
        <b/>
        <i/>
        <sz val="11"/>
        <color theme="1"/>
        <rFont val="Calibri"/>
        <family val="2"/>
        <scheme val="minor"/>
      </rPr>
      <t>Partida:</t>
    </r>
    <r>
      <rPr>
        <sz val="10"/>
        <rFont val="Calibri"/>
        <family val="2"/>
        <scheme val="minor"/>
      </rPr>
      <t xml:space="preserve">
</t>
    </r>
    <r>
      <rPr>
        <sz val="13"/>
        <rFont val="Calibri"/>
        <family val="2"/>
        <scheme val="minor"/>
      </rPr>
      <t>Cuentas Especiales</t>
    </r>
  </si>
  <si>
    <t xml:space="preserve">Se disminuyen los recursos  para el Presupuesto Participativo 2020 que quedó pendiente de ejecución el periodo anterior para ser asignados a cada una de las juntas de educación y asociaciones de desarrollo beneficiarias según priorización aprobada por el Concejo Municipal </t>
  </si>
  <si>
    <t>Programa IV - Partidas Especificas</t>
  </si>
  <si>
    <t>Total de Egresos</t>
  </si>
  <si>
    <t>Modificación 04-2021</t>
  </si>
  <si>
    <t>Justificación de Aumento de Egresos</t>
  </si>
  <si>
    <t>Se presupuesta el contenido para el reconocimiento del aumento salarial del periodo 2021 correspondiente al 1.91% según se solicito recoconer  a ese Concejo Municipal mediante convenio simple firmado con los Sindicatos, oficio AMH-891-2021</t>
  </si>
  <si>
    <t xml:space="preserve">Se incorporan los recursos para Castraciones de perros y gatos en el distrito primero. Obedece a un proyecto de presupuesto participativo  del periodo 2020 cuya asignación especifica se realiza en este documento presupuestario dado que se encontraba en sumas libres sin asignación presupuestaria. </t>
  </si>
  <si>
    <t>Refuerzo al contenido presupuestario de combustible para la Administración General</t>
  </si>
  <si>
    <t>Se incorporan recursos para atender el extremo concerniente al 1% para el desarrollo de planes de vivienda de los empleados municipales de los extremos reconocidos en la ejecución de sentencia 346-02-2017 del Tribunal de Apelación Civil y de Trabajo de Heredia interpuesto por el Sindicato de Trabajadores Municipales de la Provincia de Heredia (SIEMPRHE) contra la Municipalidad de Heredia.</t>
  </si>
  <si>
    <r>
      <rPr>
        <b/>
        <i/>
        <sz val="11"/>
        <color theme="1"/>
        <rFont val="Calibri"/>
        <family val="2"/>
        <scheme val="minor"/>
      </rPr>
      <t>Partida:</t>
    </r>
    <r>
      <rPr>
        <sz val="10"/>
        <rFont val="Calibri"/>
        <family val="2"/>
        <scheme val="minor"/>
      </rPr>
      <t xml:space="preserve">
</t>
    </r>
    <r>
      <rPr>
        <sz val="13"/>
        <color theme="1"/>
        <rFont val="Calibri"/>
        <family val="2"/>
        <scheme val="minor"/>
      </rPr>
      <t>Amortización</t>
    </r>
  </si>
  <si>
    <t xml:space="preserve">Se refuerza el contenido presupuestario de combustible del servicio de recolección de basura, parques y obras de ornato y estacionamiento autorizado. </t>
  </si>
  <si>
    <t xml:space="preserve">Se incorpora contenido en la cuenta Equipo de comunicación para la compra de cámaras de vigilancia. Obedece a un proyecto de presupuesto participativo  del periodo 2020 cuya asignación especifica se realiza en este documento presupuestario dado que se encontraba en sumas libres sin asignación presupuestaria. </t>
  </si>
  <si>
    <t>Se refuerza el contenido presupuestario de combustible de la Dirección Técnica de Estudios</t>
  </si>
  <si>
    <t>Se presupuesta contenido para la compra  de equipo de ortopantomografía para el Hospital San Vicente de Paul. HSVP-DG-1654-2021 y para el proyecto  "Restauración del Kiosco Parque central Nicolas Ulloa", proyecto propuesto por los Concejos de Distrito como parte de los recursos de presupuesto participativo 2020 que se encontraba en cuentas especiales "Sumas libres sin asignación presupuestaria"</t>
  </si>
  <si>
    <t xml:space="preserve">Se asignan los recursos provenientes del presupuesto participativo 2022 cuya asignación especifica se encontraba pendiente a espera de la aprobación del Concejo Municipal.  </t>
  </si>
  <si>
    <t>Extraordinario 04-2021</t>
  </si>
</sst>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_-;\-* #,##0_-;_-* &quot;-&quot;_-;_-@_-"/>
    <numFmt numFmtId="165" formatCode="&quot;₡&quot;#,##0.00"/>
    <numFmt numFmtId="166" formatCode="_-* #,##0.00_-;\-* #,##0.00_-;_-* &quot;-&quot;_-;_-@_-"/>
    <numFmt numFmtId="167" formatCode="&quot;₡&quot;#,##0"/>
  </numFmts>
  <fonts count="21">
    <font>
      <sz val="11"/>
      <color theme="1"/>
      <name val="Calibri"/>
      <family val="2"/>
      <scheme val="minor"/>
    </font>
    <font>
      <sz val="11"/>
      <color theme="1"/>
      <name val="Calibri"/>
      <family val="2"/>
      <scheme val="minor"/>
    </font>
    <font>
      <b/>
      <sz val="12"/>
      <color theme="1"/>
      <name val="Calibri"/>
      <family val="2"/>
      <scheme val="minor"/>
    </font>
    <font>
      <b/>
      <sz val="10"/>
      <color rgb="FF404040"/>
      <name val="Segoe UI"/>
      <family val="2"/>
    </font>
    <font>
      <sz val="9"/>
      <color rgb="FF404040"/>
      <name val="&amp;quot"/>
    </font>
    <font>
      <b/>
      <sz val="9"/>
      <color rgb="FF404040"/>
      <name val="&amp;quot"/>
    </font>
    <font>
      <b/>
      <sz val="10"/>
      <color rgb="FF404040"/>
      <name val="&amp;quot"/>
    </font>
    <font>
      <sz val="10"/>
      <color rgb="FF404040"/>
      <name val="&amp;quot"/>
    </font>
    <font>
      <sz val="10"/>
      <color rgb="FF404040"/>
      <name val="Segoe UI"/>
      <family val="2"/>
    </font>
    <font>
      <b/>
      <sz val="11"/>
      <color theme="1"/>
      <name val="Calibri"/>
      <family val="2"/>
      <scheme val="minor"/>
    </font>
    <font>
      <sz val="9"/>
      <color rgb="FF373737"/>
      <name val="Segoe UI"/>
      <family val="2"/>
    </font>
    <font>
      <b/>
      <sz val="14"/>
      <color theme="0"/>
      <name val="Calibri"/>
      <family val="2"/>
      <scheme val="minor"/>
    </font>
    <font>
      <b/>
      <sz val="16"/>
      <color theme="1"/>
      <name val="Calibri"/>
      <family val="2"/>
      <scheme val="minor"/>
    </font>
    <font>
      <b/>
      <i/>
      <sz val="11"/>
      <color theme="1"/>
      <name val="Calibri"/>
      <family val="2"/>
      <scheme val="minor"/>
    </font>
    <font>
      <sz val="13"/>
      <color theme="1"/>
      <name val="Calibri"/>
      <family val="2"/>
      <scheme val="minor"/>
    </font>
    <font>
      <b/>
      <sz val="14"/>
      <color theme="1"/>
      <name val="Calibri"/>
      <family val="2"/>
      <scheme val="minor"/>
    </font>
    <font>
      <sz val="10"/>
      <name val="Calibri"/>
      <family val="2"/>
      <scheme val="minor"/>
    </font>
    <font>
      <sz val="11"/>
      <name val="Calibri"/>
      <family val="2"/>
      <scheme val="minor"/>
    </font>
    <font>
      <sz val="13"/>
      <name val="Calibri"/>
      <family val="2"/>
      <scheme val="minor"/>
    </font>
    <font>
      <sz val="10"/>
      <color theme="1"/>
      <name val="Calibri"/>
      <family val="2"/>
      <scheme val="minor"/>
    </font>
    <font>
      <sz val="11.5"/>
      <name val="Calibri"/>
      <family val="2"/>
      <scheme val="minor"/>
    </font>
  </fonts>
  <fills count="8">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9F9F9"/>
        <bgColor indexed="64"/>
      </patternFill>
    </fill>
    <fill>
      <patternFill patternType="solid">
        <fgColor theme="0" tint="-4.9989318521683403E-2"/>
        <bgColor indexed="64"/>
      </patternFill>
    </fill>
    <fill>
      <patternFill patternType="solid">
        <fgColor theme="3"/>
        <bgColor indexed="64"/>
      </patternFill>
    </fill>
    <fill>
      <patternFill patternType="solid">
        <fgColor theme="0" tint="-0.14999847407452621"/>
        <bgColor indexed="64"/>
      </patternFill>
    </fill>
  </fills>
  <borders count="25">
    <border>
      <start/>
      <end/>
      <top/>
      <bottom/>
      <diagonal/>
    </border>
    <border>
      <start style="medium">
        <color rgb="FFF2F2F2"/>
      </start>
      <end style="medium">
        <color rgb="FFE0E0E0"/>
      </end>
      <top style="medium">
        <color rgb="FFF2F2F2"/>
      </top>
      <bottom style="medium">
        <color rgb="FFE0E0E0"/>
      </bottom>
      <diagonal/>
    </border>
    <border>
      <start style="medium">
        <color rgb="FFF2F2F2"/>
      </start>
      <end/>
      <top style="medium">
        <color rgb="FFF2F2F2"/>
      </top>
      <bottom style="medium">
        <color rgb="FFE0E0E0"/>
      </bottom>
      <diagonal/>
    </border>
    <border>
      <start/>
      <end/>
      <top style="medium">
        <color rgb="FFF2F2F2"/>
      </top>
      <bottom style="medium">
        <color rgb="FFE0E0E0"/>
      </bottom>
      <diagonal/>
    </border>
    <border>
      <start/>
      <end style="medium">
        <color rgb="FFE0E0E0"/>
      </end>
      <top style="medium">
        <color rgb="FFF2F2F2"/>
      </top>
      <bottom style="medium">
        <color rgb="FFE0E0E0"/>
      </bottom>
      <diagonal/>
    </border>
    <border>
      <start style="medium">
        <color rgb="FFF2F2F2"/>
      </start>
      <end/>
      <top style="medium">
        <color rgb="FFF2F2F2"/>
      </top>
      <bottom/>
      <diagonal/>
    </border>
    <border>
      <start style="medium">
        <color rgb="FFF2F2F2"/>
      </start>
      <end/>
      <top style="medium">
        <color rgb="FFE0E0E0"/>
      </top>
      <bottom style="medium">
        <color rgb="FFE0E0E0"/>
      </bottom>
      <diagonal/>
    </border>
    <border>
      <start/>
      <end style="medium">
        <color rgb="FFE0E0E0"/>
      </end>
      <top style="medium">
        <color rgb="FFE0E0E0"/>
      </top>
      <bottom style="medium">
        <color rgb="FFE0E0E0"/>
      </bottom>
      <diagonal/>
    </border>
    <border>
      <start style="medium">
        <color rgb="FFF2F2F2"/>
      </start>
      <end/>
      <top/>
      <bottom/>
      <diagonal/>
    </border>
    <border>
      <start/>
      <end/>
      <top style="medium">
        <color rgb="FFF2F2F2"/>
      </top>
      <bottom/>
      <diagonal/>
    </border>
    <border>
      <start style="medium">
        <color rgb="FFF2F2F2"/>
      </start>
      <end style="medium">
        <color rgb="FFE0E0E0"/>
      </end>
      <top style="medium">
        <color rgb="FFE0E0E0"/>
      </top>
      <bottom style="medium">
        <color rgb="FFE0E0E0"/>
      </bottom>
      <diagonal/>
    </border>
    <border>
      <start/>
      <end style="medium">
        <color rgb="FFE0E0E0"/>
      </end>
      <top/>
      <bottom style="medium">
        <color rgb="FFE0E0E0"/>
      </bottom>
      <diagonal/>
    </border>
    <border>
      <start/>
      <end/>
      <top style="medium">
        <color rgb="FFE0E0E0"/>
      </top>
      <bottom style="medium">
        <color rgb="FFE0E0E0"/>
      </bottom>
      <diagonal/>
    </border>
    <border>
      <start/>
      <end style="medium">
        <color rgb="FFF2F2F2"/>
      </end>
      <top style="medium">
        <color rgb="FFE0E0E0"/>
      </top>
      <bottom style="medium">
        <color rgb="FFE0E0E0"/>
      </bottom>
      <diagonal/>
    </border>
    <border>
      <start/>
      <end style="medium">
        <color rgb="FFF2F2F2"/>
      </end>
      <top style="medium">
        <color rgb="FFF2F2F2"/>
      </top>
      <bottom/>
      <diagonal/>
    </border>
    <border>
      <start style="medium">
        <color rgb="FFF2F2F2"/>
      </start>
      <end style="medium">
        <color rgb="FFE0E0E0"/>
      </end>
      <top/>
      <bottom/>
      <diagonal/>
    </border>
    <border>
      <start style="medium">
        <color rgb="FFF2F2F2"/>
      </start>
      <end/>
      <top style="medium">
        <color rgb="FFE0E0E0"/>
      </top>
      <bottom/>
      <diagonal/>
    </border>
    <border>
      <start/>
      <end/>
      <top style="medium">
        <color rgb="FFE0E0E0"/>
      </top>
      <bottom/>
      <diagonal/>
    </border>
    <border>
      <start style="medium">
        <color rgb="FFF2F2F2"/>
      </start>
      <end style="medium">
        <color rgb="FFE0E0E0"/>
      </end>
      <top/>
      <bottom style="medium">
        <color rgb="FFE0E0E0"/>
      </bottom>
      <diagonal/>
    </border>
    <border>
      <start style="thin">
        <color indexed="64"/>
      </start>
      <end style="thin">
        <color indexed="64"/>
      </end>
      <top style="thin">
        <color indexed="64"/>
      </top>
      <bottom style="thin">
        <color indexed="64"/>
      </bottom>
      <diagonal/>
    </border>
    <border>
      <start/>
      <end style="thin">
        <color indexed="64"/>
      </end>
      <top style="thin">
        <color indexed="64"/>
      </top>
      <bottom style="thin">
        <color indexed="64"/>
      </bottom>
      <diagonal/>
    </border>
    <border>
      <start/>
      <end/>
      <top style="thin">
        <color indexed="64"/>
      </top>
      <bottom/>
      <diagonal/>
    </border>
    <border>
      <start/>
      <end/>
      <top/>
      <bottom style="thin">
        <color indexed="64"/>
      </bottom>
      <diagonal/>
    </border>
    <border>
      <start/>
      <end/>
      <top/>
      <bottom style="double">
        <color theme="3"/>
      </bottom>
      <diagonal/>
    </border>
    <border>
      <start/>
      <end/>
      <top style="double">
        <color theme="3"/>
      </top>
      <bottom/>
      <diagonal/>
    </border>
  </borders>
  <cellStyleXfs count="3">
    <xf numFmtId="0" fontId="0" fillId="0" borderId="0"/>
    <xf numFmtId="164" fontId="1" fillId="0" borderId="0" applyFont="0" applyFill="0" applyBorder="0" applyAlignment="0" applyProtection="0"/>
    <xf numFmtId="0" fontId="1" fillId="0" borderId="0"/>
  </cellStyleXfs>
  <cellXfs count="136">
    <xf numFmtId="0" fontId="0" fillId="0" borderId="0" xfId="0"/>
    <xf numFmtId="0" fontId="0" fillId="3" borderId="0" xfId="0" applyFill="1"/>
    <xf numFmtId="0" fontId="0" fillId="3" borderId="0" xfId="0" applyFill="1" applyAlignment="1">
      <alignment horizontal="center"/>
    </xf>
    <xf numFmtId="166" fontId="0" fillId="3" borderId="0" xfId="1" applyNumberFormat="1" applyFont="1" applyFill="1" applyAlignment="1">
      <alignment horizontal="center"/>
    </xf>
    <xf numFmtId="0" fontId="4" fillId="2" borderId="5" xfId="0" applyFont="1" applyFill="1" applyBorder="1" applyAlignment="1">
      <alignment horizontal="left" vertical="center" wrapText="1" indent="1"/>
    </xf>
    <xf numFmtId="0" fontId="4" fillId="2" borderId="5" xfId="0" applyFont="1" applyFill="1" applyBorder="1" applyAlignment="1">
      <alignment horizontal="center" vertical="center" wrapText="1"/>
    </xf>
    <xf numFmtId="0" fontId="5" fillId="2" borderId="5" xfId="0" applyFont="1" applyFill="1" applyBorder="1" applyAlignment="1">
      <alignment horizontal="left" vertical="center" wrapText="1" indent="1"/>
    </xf>
    <xf numFmtId="0" fontId="5" fillId="2" borderId="5" xfId="0" applyFont="1" applyFill="1" applyBorder="1" applyAlignment="1">
      <alignment horizontal="center" vertical="center" wrapText="1"/>
    </xf>
    <xf numFmtId="0" fontId="5" fillId="4" borderId="5" xfId="0" applyFont="1" applyFill="1" applyBorder="1" applyAlignment="1">
      <alignment horizontal="left" vertical="center" wrapText="1" indent="1"/>
    </xf>
    <xf numFmtId="0" fontId="5" fillId="4" borderId="5" xfId="0" applyFont="1" applyFill="1" applyBorder="1" applyAlignment="1">
      <alignment horizontal="center" vertical="center" wrapText="1"/>
    </xf>
    <xf numFmtId="0" fontId="5" fillId="4" borderId="8" xfId="0" applyFont="1" applyFill="1" applyBorder="1" applyAlignment="1">
      <alignment horizontal="left" vertical="center" wrapText="1" indent="1"/>
    </xf>
    <xf numFmtId="0" fontId="5" fillId="4" borderId="8"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7" fillId="2" borderId="10" xfId="0" applyFont="1" applyFill="1" applyBorder="1" applyAlignment="1">
      <alignment horizontal="left" vertical="center" wrapText="1" indent="1"/>
    </xf>
    <xf numFmtId="0" fontId="7" fillId="2" borderId="1" xfId="0" applyFont="1" applyFill="1" applyBorder="1" applyAlignment="1">
      <alignment horizontal="left" vertical="center" wrapText="1" indent="1"/>
    </xf>
    <xf numFmtId="0" fontId="7" fillId="2" borderId="10" xfId="0" applyFont="1" applyFill="1" applyBorder="1" applyAlignment="1">
      <alignment horizontal="center" vertical="center" wrapText="1"/>
    </xf>
    <xf numFmtId="0" fontId="7" fillId="2" borderId="1" xfId="0" applyFont="1" applyFill="1" applyBorder="1" applyAlignment="1">
      <alignment horizontal="center" vertical="center" wrapText="1"/>
    </xf>
    <xf numFmtId="164" fontId="0" fillId="3" borderId="0" xfId="1" applyFont="1" applyFill="1"/>
    <xf numFmtId="0" fontId="5" fillId="5" borderId="5" xfId="0" applyFont="1" applyFill="1" applyBorder="1" applyAlignment="1">
      <alignment horizontal="left" vertical="center" wrapText="1" indent="1"/>
    </xf>
    <xf numFmtId="0" fontId="6" fillId="2" borderId="1" xfId="0" applyFont="1" applyFill="1" applyBorder="1" applyAlignment="1">
      <alignment horizontal="left" vertical="center" wrapText="1" indent="1"/>
    </xf>
    <xf numFmtId="0" fontId="6" fillId="2" borderId="1" xfId="0" applyFont="1" applyFill="1" applyBorder="1" applyAlignment="1">
      <alignment horizontal="center" vertical="center" wrapText="1"/>
    </xf>
    <xf numFmtId="0" fontId="5" fillId="5" borderId="8" xfId="0" applyFont="1" applyFill="1" applyBorder="1" applyAlignment="1">
      <alignment horizontal="left" vertical="center" wrapText="1" indent="1"/>
    </xf>
    <xf numFmtId="0" fontId="5" fillId="5" borderId="8" xfId="0" applyFont="1" applyFill="1" applyBorder="1" applyAlignment="1">
      <alignment horizontal="center" vertical="center" wrapText="1"/>
    </xf>
    <xf numFmtId="164" fontId="6" fillId="5" borderId="10" xfId="1" applyFont="1" applyFill="1" applyBorder="1" applyAlignment="1">
      <alignment horizontal="center" vertical="center" wrapText="1"/>
    </xf>
    <xf numFmtId="0" fontId="8" fillId="3" borderId="2"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0" fillId="3" borderId="0" xfId="0" applyFill="1"/>
    <xf numFmtId="0" fontId="0" fillId="3" borderId="0" xfId="0" applyFill="1"/>
    <xf numFmtId="0" fontId="4" fillId="2" borderId="5" xfId="0" applyFont="1" applyFill="1" applyBorder="1" applyAlignment="1">
      <alignment horizontal="center" vertical="center" wrapText="1"/>
    </xf>
    <xf numFmtId="0" fontId="0" fillId="3" borderId="0" xfId="0" applyFill="1"/>
    <xf numFmtId="167" fontId="6" fillId="3" borderId="4" xfId="1" applyNumberFormat="1" applyFont="1" applyFill="1" applyBorder="1" applyAlignment="1">
      <alignment horizontal="center" vertical="center" wrapText="1"/>
    </xf>
    <xf numFmtId="167" fontId="5" fillId="3" borderId="1" xfId="1" applyNumberFormat="1" applyFont="1" applyFill="1" applyBorder="1" applyAlignment="1">
      <alignment horizontal="center" vertical="center" wrapText="1"/>
    </xf>
    <xf numFmtId="167" fontId="5" fillId="5" borderId="1" xfId="1" applyNumberFormat="1" applyFont="1" applyFill="1" applyBorder="1" applyAlignment="1">
      <alignment horizontal="center" vertical="center" wrapText="1"/>
    </xf>
    <xf numFmtId="167" fontId="4" fillId="3" borderId="1" xfId="1" applyNumberFormat="1" applyFont="1" applyFill="1" applyBorder="1" applyAlignment="1">
      <alignment horizontal="center" vertical="center" wrapText="1"/>
    </xf>
    <xf numFmtId="167" fontId="7" fillId="2" borderId="10" xfId="1" applyNumberFormat="1" applyFont="1" applyFill="1" applyBorder="1" applyAlignment="1">
      <alignment horizontal="center" vertical="center" wrapText="1"/>
    </xf>
    <xf numFmtId="167" fontId="7" fillId="2" borderId="11" xfId="1" applyNumberFormat="1" applyFont="1" applyFill="1" applyBorder="1" applyAlignment="1">
      <alignment horizontal="center" vertical="center" wrapText="1"/>
    </xf>
    <xf numFmtId="167" fontId="7" fillId="2" borderId="15" xfId="1" applyNumberFormat="1" applyFont="1" applyFill="1" applyBorder="1" applyAlignment="1">
      <alignment horizontal="center" vertical="center" wrapText="1"/>
    </xf>
    <xf numFmtId="0" fontId="6" fillId="2" borderId="10" xfId="0" applyFont="1" applyFill="1" applyBorder="1" applyAlignment="1">
      <alignment horizontal="left" vertical="center" wrapText="1" indent="1"/>
    </xf>
    <xf numFmtId="0" fontId="6" fillId="2" borderId="10" xfId="0" applyFont="1" applyFill="1" applyBorder="1" applyAlignment="1">
      <alignment horizontal="center" vertical="center" wrapText="1"/>
    </xf>
    <xf numFmtId="167" fontId="6" fillId="2" borderId="10" xfId="1" applyNumberFormat="1" applyFont="1" applyFill="1" applyBorder="1" applyAlignment="1">
      <alignment horizontal="center" vertical="center" wrapText="1"/>
    </xf>
    <xf numFmtId="167" fontId="6" fillId="2" borderId="1" xfId="1" applyNumberFormat="1" applyFont="1" applyFill="1" applyBorder="1" applyAlignment="1">
      <alignment horizontal="center" vertical="center" wrapText="1"/>
    </xf>
    <xf numFmtId="167" fontId="6" fillId="5" borderId="4" xfId="1" applyNumberFormat="1" applyFont="1" applyFill="1" applyBorder="1" applyAlignment="1">
      <alignment horizontal="center" vertical="center" wrapText="1"/>
    </xf>
    <xf numFmtId="167" fontId="6" fillId="5" borderId="11" xfId="1" applyNumberFormat="1" applyFont="1" applyFill="1" applyBorder="1" applyAlignment="1">
      <alignment horizontal="center" vertical="center" wrapText="1"/>
    </xf>
    <xf numFmtId="0" fontId="5" fillId="0" borderId="5" xfId="0" applyFont="1" applyBorder="1" applyAlignment="1">
      <alignment horizontal="left" vertical="center" wrapText="1" indent="1"/>
    </xf>
    <xf numFmtId="0" fontId="5" fillId="0" borderId="5" xfId="0" applyFont="1" applyBorder="1" applyAlignment="1">
      <alignment horizontal="center" vertical="center" wrapText="1"/>
    </xf>
    <xf numFmtId="0" fontId="3" fillId="3" borderId="2"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3" fillId="5" borderId="16" xfId="0" applyFont="1" applyFill="1" applyBorder="1" applyAlignment="1">
      <alignment horizontal="center" vertical="center" wrapText="1"/>
    </xf>
    <xf numFmtId="0" fontId="3" fillId="5" borderId="17" xfId="0" applyFont="1" applyFill="1" applyBorder="1" applyAlignment="1">
      <alignment horizontal="center" vertical="center" wrapText="1"/>
    </xf>
    <xf numFmtId="167" fontId="5" fillId="0" borderId="1" xfId="1" applyNumberFormat="1" applyFont="1" applyFill="1" applyBorder="1" applyAlignment="1">
      <alignment horizontal="center" vertical="center" wrapText="1"/>
    </xf>
    <xf numFmtId="0" fontId="0" fillId="3" borderId="0" xfId="0" applyFill="1"/>
    <xf numFmtId="0" fontId="4" fillId="2" borderId="5" xfId="0" applyFont="1" applyFill="1" applyBorder="1" applyAlignment="1">
      <alignment horizontal="center" vertical="center" wrapText="1"/>
    </xf>
    <xf numFmtId="0" fontId="7" fillId="2" borderId="18" xfId="0" applyFont="1" applyFill="1" applyBorder="1" applyAlignment="1">
      <alignment horizontal="center" vertical="center" wrapText="1"/>
    </xf>
    <xf numFmtId="167" fontId="0" fillId="3" borderId="0" xfId="0" applyNumberFormat="1" applyFill="1" applyAlignment="1">
      <alignment horizontal="center"/>
    </xf>
    <xf numFmtId="0" fontId="4" fillId="2" borderId="5"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5" xfId="0" applyFont="1" applyFill="1" applyBorder="1" applyAlignment="1">
      <alignment horizontal="center" vertical="center" wrapText="1"/>
    </xf>
    <xf numFmtId="167" fontId="5" fillId="5" borderId="0" xfId="1" applyNumberFormat="1"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18" xfId="0" applyFont="1" applyFill="1" applyBorder="1" applyAlignment="1">
      <alignment horizontal="left" vertical="center" wrapText="1" indent="1"/>
    </xf>
    <xf numFmtId="167" fontId="7" fillId="2" borderId="18" xfId="1" applyNumberFormat="1" applyFont="1" applyFill="1" applyBorder="1" applyAlignment="1">
      <alignment horizontal="center" vertical="center" wrapText="1"/>
    </xf>
    <xf numFmtId="0" fontId="7" fillId="2" borderId="8" xfId="0" applyFont="1" applyFill="1" applyBorder="1" applyAlignment="1">
      <alignment horizontal="left" vertical="center" wrapText="1" indent="1"/>
    </xf>
    <xf numFmtId="167" fontId="6" fillId="5" borderId="0" xfId="1" applyNumberFormat="1" applyFont="1" applyFill="1" applyBorder="1" applyAlignment="1">
      <alignment horizontal="center" vertical="center" wrapText="1"/>
    </xf>
    <xf numFmtId="167" fontId="0" fillId="3" borderId="0" xfId="0" applyNumberFormat="1" applyFill="1"/>
    <xf numFmtId="167" fontId="6" fillId="2" borderId="11" xfId="1" applyNumberFormat="1" applyFont="1" applyFill="1" applyBorder="1" applyAlignment="1">
      <alignment horizontal="center" vertical="center" wrapText="1"/>
    </xf>
    <xf numFmtId="167" fontId="0" fillId="3" borderId="0" xfId="0" applyNumberFormat="1" applyFill="1" applyBorder="1"/>
    <xf numFmtId="0" fontId="0" fillId="3" borderId="0" xfId="0" applyFill="1" applyBorder="1"/>
    <xf numFmtId="3" fontId="10" fillId="3" borderId="0" xfId="0" applyNumberFormat="1" applyFont="1" applyFill="1" applyBorder="1"/>
    <xf numFmtId="4" fontId="10" fillId="3" borderId="0" xfId="0" applyNumberFormat="1" applyFont="1" applyFill="1" applyBorder="1"/>
    <xf numFmtId="165" fontId="1" fillId="0" borderId="0" xfId="2" applyNumberFormat="1" applyAlignment="1" applyProtection="1">
      <alignment horizontal="center" vertical="center"/>
      <protection locked="0"/>
    </xf>
    <xf numFmtId="0" fontId="20" fillId="0" borderId="0" xfId="2" applyFont="1" applyAlignment="1" applyProtection="1">
      <alignment vertical="top" wrapText="1"/>
      <protection locked="0"/>
    </xf>
    <xf numFmtId="4" fontId="1" fillId="0" borderId="0" xfId="2" applyNumberFormat="1" applyProtection="1">
      <protection locked="0"/>
    </xf>
    <xf numFmtId="165" fontId="16" fillId="0" borderId="0" xfId="2" applyNumberFormat="1" applyFont="1" applyAlignment="1" applyProtection="1">
      <alignment horizontal="center" vertical="center"/>
      <protection locked="0"/>
    </xf>
    <xf numFmtId="167" fontId="12" fillId="0" borderId="0" xfId="2" applyNumberFormat="1" applyFont="1" applyAlignment="1" applyProtection="1">
      <alignment horizontal="center" vertical="center"/>
      <protection locked="0"/>
    </xf>
    <xf numFmtId="165" fontId="1" fillId="0" borderId="0" xfId="2" applyNumberFormat="1" applyAlignment="1" applyProtection="1">
      <alignment horizontal="center" vertical="center"/>
      <protection hidden="1"/>
    </xf>
    <xf numFmtId="167" fontId="1" fillId="0" borderId="0" xfId="2" applyNumberFormat="1" applyAlignment="1" applyProtection="1">
      <alignment horizontal="center" vertical="center"/>
      <protection hidden="1"/>
    </xf>
    <xf numFmtId="165" fontId="1" fillId="7" borderId="19" xfId="2" applyNumberFormat="1" applyFill="1" applyBorder="1" applyAlignment="1" applyProtection="1">
      <alignment horizontal="center" vertical="center" wrapText="1"/>
      <protection hidden="1"/>
    </xf>
    <xf numFmtId="167" fontId="15" fillId="0" borderId="20" xfId="2" applyNumberFormat="1" applyFont="1" applyBorder="1" applyAlignment="1" applyProtection="1">
      <alignment horizontal="center" vertical="center"/>
      <protection hidden="1"/>
    </xf>
    <xf numFmtId="165" fontId="9" fillId="0" borderId="0" xfId="2" applyNumberFormat="1" applyFont="1" applyAlignment="1" applyProtection="1">
      <alignment horizontal="center" vertical="center"/>
      <protection hidden="1"/>
    </xf>
    <xf numFmtId="165" fontId="15" fillId="0" borderId="20" xfId="2" applyNumberFormat="1" applyFont="1" applyBorder="1" applyAlignment="1" applyProtection="1">
      <alignment horizontal="center" vertical="center"/>
      <protection hidden="1"/>
    </xf>
    <xf numFmtId="165" fontId="17" fillId="0" borderId="0" xfId="2" applyNumberFormat="1" applyFont="1" applyAlignment="1" applyProtection="1">
      <alignment horizontal="center" vertical="center" wrapText="1"/>
      <protection hidden="1"/>
    </xf>
    <xf numFmtId="165" fontId="2" fillId="0" borderId="0" xfId="2" applyNumberFormat="1" applyFont="1" applyAlignment="1" applyProtection="1">
      <alignment horizontal="center" vertical="center"/>
      <protection hidden="1"/>
    </xf>
    <xf numFmtId="165" fontId="1" fillId="0" borderId="0" xfId="2" applyNumberFormat="1" applyAlignment="1" applyProtection="1">
      <alignment horizontal="center" vertical="center" wrapText="1"/>
      <protection hidden="1"/>
    </xf>
    <xf numFmtId="165" fontId="16" fillId="0" borderId="0" xfId="2" applyNumberFormat="1" applyFont="1" applyAlignment="1" applyProtection="1">
      <alignment horizontal="center" vertical="center" wrapText="1"/>
      <protection hidden="1"/>
    </xf>
    <xf numFmtId="165" fontId="13" fillId="7" borderId="19" xfId="2" applyNumberFormat="1" applyFont="1" applyFill="1" applyBorder="1" applyAlignment="1" applyProtection="1">
      <alignment horizontal="center" vertical="center" wrapText="1"/>
      <protection hidden="1"/>
    </xf>
    <xf numFmtId="167" fontId="12" fillId="0" borderId="0" xfId="2" applyNumberFormat="1" applyFont="1" applyAlignment="1" applyProtection="1">
      <alignment horizontal="center" vertical="center"/>
      <protection hidden="1"/>
    </xf>
    <xf numFmtId="165" fontId="15" fillId="0" borderId="0" xfId="2" applyNumberFormat="1" applyFont="1" applyAlignment="1" applyProtection="1">
      <alignment horizontal="center" vertical="center"/>
      <protection hidden="1"/>
    </xf>
    <xf numFmtId="165" fontId="1" fillId="3" borderId="0" xfId="2" applyNumberFormat="1" applyFill="1" applyAlignment="1" applyProtection="1">
      <alignment horizontal="center" vertical="center" wrapText="1"/>
      <protection hidden="1"/>
    </xf>
    <xf numFmtId="165" fontId="16" fillId="0" borderId="0" xfId="2" applyNumberFormat="1" applyFont="1" applyAlignment="1" applyProtection="1">
      <alignment horizontal="center" vertical="top" wrapText="1"/>
      <protection hidden="1"/>
    </xf>
    <xf numFmtId="165" fontId="16" fillId="7" borderId="19" xfId="2" applyNumberFormat="1" applyFont="1" applyFill="1" applyBorder="1" applyAlignment="1" applyProtection="1">
      <alignment horizontal="center" vertical="center" wrapText="1"/>
      <protection hidden="1"/>
    </xf>
    <xf numFmtId="165" fontId="16" fillId="3" borderId="0" xfId="2" applyNumberFormat="1" applyFont="1" applyFill="1" applyAlignment="1" applyProtection="1">
      <alignment horizontal="center" vertical="center" wrapText="1"/>
      <protection hidden="1"/>
    </xf>
    <xf numFmtId="165" fontId="19" fillId="0" borderId="0" xfId="2" applyNumberFormat="1" applyFont="1" applyAlignment="1" applyProtection="1">
      <alignment horizontal="center" vertical="center"/>
      <protection hidden="1"/>
    </xf>
    <xf numFmtId="165" fontId="1" fillId="0" borderId="23" xfId="2" applyNumberFormat="1" applyBorder="1" applyAlignment="1" applyProtection="1">
      <alignment horizontal="center" vertical="center"/>
      <protection hidden="1"/>
    </xf>
    <xf numFmtId="0" fontId="3" fillId="5" borderId="6" xfId="0" applyFont="1" applyFill="1" applyBorder="1" applyAlignment="1">
      <alignment horizontal="center" vertical="center" wrapText="1"/>
    </xf>
    <xf numFmtId="0" fontId="3" fillId="5" borderId="12" xfId="0" applyFont="1" applyFill="1" applyBorder="1" applyAlignment="1">
      <alignment horizontal="center" vertical="center" wrapText="1"/>
    </xf>
    <xf numFmtId="0" fontId="3" fillId="5" borderId="7" xfId="0" applyFont="1" applyFill="1" applyBorder="1" applyAlignment="1">
      <alignment horizontal="center" vertical="center" wrapText="1"/>
    </xf>
    <xf numFmtId="164" fontId="7" fillId="2" borderId="6" xfId="1" applyFont="1" applyFill="1" applyBorder="1" applyAlignment="1">
      <alignment horizontal="center" vertical="center" wrapText="1"/>
    </xf>
    <xf numFmtId="164" fontId="7" fillId="2" borderId="12" xfId="1" applyFont="1" applyFill="1" applyBorder="1" applyAlignment="1">
      <alignment horizontal="center" vertical="center" wrapText="1"/>
    </xf>
    <xf numFmtId="164" fontId="7" fillId="2" borderId="7" xfId="1" applyFont="1" applyFill="1" applyBorder="1" applyAlignment="1">
      <alignment horizontal="center" vertical="center" wrapText="1"/>
    </xf>
    <xf numFmtId="164" fontId="6" fillId="5" borderId="6" xfId="1" applyFont="1" applyFill="1" applyBorder="1" applyAlignment="1">
      <alignment horizontal="center" vertical="center" wrapText="1"/>
    </xf>
    <xf numFmtId="164" fontId="6" fillId="5" borderId="12" xfId="1" applyFont="1" applyFill="1" applyBorder="1" applyAlignment="1">
      <alignment horizontal="center" vertical="center" wrapText="1"/>
    </xf>
    <xf numFmtId="164" fontId="6" fillId="5" borderId="7" xfId="1" applyFont="1" applyFill="1" applyBorder="1" applyAlignment="1">
      <alignment horizontal="center" vertical="center" wrapText="1"/>
    </xf>
    <xf numFmtId="165" fontId="2" fillId="3" borderId="0" xfId="2" applyNumberFormat="1" applyFont="1" applyFill="1" applyBorder="1" applyAlignment="1">
      <alignment horizontal="center" vertical="center"/>
    </xf>
    <xf numFmtId="165" fontId="2" fillId="3" borderId="0" xfId="2" applyNumberFormat="1" applyFont="1" applyFill="1" applyAlignment="1">
      <alignment horizontal="center" vertical="center"/>
    </xf>
    <xf numFmtId="0" fontId="2" fillId="3" borderId="0" xfId="2" applyNumberFormat="1" applyFont="1" applyFill="1" applyBorder="1" applyAlignment="1">
      <alignment horizontal="center" vertical="center"/>
    </xf>
    <xf numFmtId="164" fontId="6" fillId="5" borderId="17" xfId="1" applyFont="1" applyFill="1" applyBorder="1" applyAlignment="1">
      <alignment horizontal="center" vertical="center" wrapText="1"/>
    </xf>
    <xf numFmtId="0" fontId="3" fillId="5" borderId="3"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14" xfId="0" applyFont="1" applyFill="1" applyBorder="1" applyAlignment="1">
      <alignment horizontal="center" vertical="center" wrapText="1"/>
    </xf>
    <xf numFmtId="164" fontId="6" fillId="2" borderId="6" xfId="1" applyFont="1" applyFill="1" applyBorder="1" applyAlignment="1">
      <alignment horizontal="center" vertical="center" wrapText="1"/>
    </xf>
    <xf numFmtId="164" fontId="6" fillId="2" borderId="12" xfId="1" applyFont="1" applyFill="1" applyBorder="1" applyAlignment="1">
      <alignment horizontal="center" vertical="center" wrapText="1"/>
    </xf>
    <xf numFmtId="164" fontId="6" fillId="2" borderId="7" xfId="1" applyFont="1" applyFill="1" applyBorder="1" applyAlignment="1">
      <alignment horizontal="center" vertical="center" wrapText="1"/>
    </xf>
    <xf numFmtId="0" fontId="6" fillId="5" borderId="3" xfId="0" applyFont="1" applyFill="1" applyBorder="1" applyAlignment="1">
      <alignment horizontal="center" vertical="center" wrapText="1"/>
    </xf>
    <xf numFmtId="0" fontId="6" fillId="5" borderId="4" xfId="0" applyFont="1" applyFill="1" applyBorder="1" applyAlignment="1">
      <alignment horizontal="center" vertical="center" wrapText="1"/>
    </xf>
    <xf numFmtId="164" fontId="7" fillId="2" borderId="13" xfId="1" applyFont="1" applyFill="1" applyBorder="1" applyAlignment="1">
      <alignment horizontal="center" vertical="center" wrapText="1"/>
    </xf>
    <xf numFmtId="165" fontId="16" fillId="0" borderId="0" xfId="2" applyNumberFormat="1" applyFont="1" applyAlignment="1" applyProtection="1">
      <alignment horizontal="center" vertical="center" wrapText="1"/>
      <protection hidden="1"/>
    </xf>
    <xf numFmtId="165" fontId="12" fillId="0" borderId="24" xfId="2" applyNumberFormat="1" applyFont="1" applyBorder="1" applyAlignment="1" applyProtection="1">
      <alignment horizontal="center" vertical="center"/>
      <protection hidden="1"/>
    </xf>
    <xf numFmtId="167" fontId="12" fillId="0" borderId="23" xfId="2" applyNumberFormat="1" applyFont="1" applyBorder="1" applyAlignment="1" applyProtection="1">
      <alignment horizontal="center" vertical="center"/>
      <protection hidden="1"/>
    </xf>
    <xf numFmtId="165" fontId="2" fillId="0" borderId="0" xfId="2" applyNumberFormat="1" applyFont="1" applyAlignment="1" applyProtection="1">
      <alignment horizontal="center" vertical="center"/>
      <protection hidden="1"/>
    </xf>
    <xf numFmtId="165" fontId="11" fillId="6" borderId="0" xfId="2" applyNumberFormat="1" applyFont="1" applyFill="1" applyAlignment="1" applyProtection="1">
      <alignment horizontal="center" vertical="center"/>
      <protection hidden="1"/>
    </xf>
    <xf numFmtId="167" fontId="12" fillId="0" borderId="0" xfId="2" applyNumberFormat="1" applyFont="1" applyAlignment="1" applyProtection="1">
      <alignment horizontal="center" vertical="center"/>
      <protection hidden="1"/>
    </xf>
    <xf numFmtId="165" fontId="16" fillId="0" borderId="21" xfId="2" applyNumberFormat="1" applyFont="1" applyBorder="1" applyAlignment="1" applyProtection="1">
      <alignment horizontal="center" vertical="center" wrapText="1"/>
      <protection hidden="1"/>
    </xf>
    <xf numFmtId="165" fontId="1" fillId="0" borderId="21" xfId="2" applyNumberFormat="1" applyBorder="1" applyAlignment="1" applyProtection="1">
      <alignment horizontal="center" vertical="center"/>
      <protection hidden="1"/>
    </xf>
    <xf numFmtId="165" fontId="19" fillId="0" borderId="0" xfId="2" applyNumberFormat="1" applyFont="1" applyAlignment="1" applyProtection="1">
      <alignment horizontal="center" vertical="center" wrapText="1"/>
      <protection hidden="1"/>
    </xf>
    <xf numFmtId="165" fontId="1" fillId="0" borderId="0" xfId="2" applyNumberFormat="1" applyAlignment="1" applyProtection="1">
      <alignment horizontal="center" vertical="center" wrapText="1"/>
      <protection hidden="1"/>
    </xf>
    <xf numFmtId="165" fontId="16" fillId="0" borderId="0" xfId="2" applyNumberFormat="1" applyFont="1" applyAlignment="1" applyProtection="1">
      <alignment horizontal="center" vertical="top" wrapText="1"/>
      <protection hidden="1"/>
    </xf>
    <xf numFmtId="167" fontId="11" fillId="6" borderId="0" xfId="2" applyNumberFormat="1" applyFont="1" applyFill="1" applyAlignment="1" applyProtection="1">
      <alignment horizontal="center" vertical="center"/>
      <protection hidden="1"/>
    </xf>
    <xf numFmtId="165" fontId="1" fillId="0" borderId="0" xfId="2" applyNumberFormat="1" applyAlignment="1" applyProtection="1">
      <alignment horizontal="center" vertical="top" wrapText="1"/>
      <protection hidden="1"/>
    </xf>
    <xf numFmtId="165" fontId="1" fillId="0" borderId="0" xfId="2" applyNumberFormat="1" applyAlignment="1" applyProtection="1">
      <alignment horizontal="center" vertical="center"/>
      <protection hidden="1"/>
    </xf>
    <xf numFmtId="165" fontId="1" fillId="0" borderId="22" xfId="2" applyNumberFormat="1" applyBorder="1" applyAlignment="1" applyProtection="1">
      <alignment horizontal="center" vertical="center"/>
      <protection hidden="1"/>
    </xf>
    <xf numFmtId="165" fontId="19" fillId="0" borderId="21" xfId="2" applyNumberFormat="1" applyFont="1" applyBorder="1" applyAlignment="1" applyProtection="1">
      <alignment horizontal="center" vertical="center" wrapText="1"/>
      <protection hidden="1"/>
    </xf>
    <xf numFmtId="165" fontId="12" fillId="0" borderId="0" xfId="2" applyNumberFormat="1" applyFont="1" applyAlignment="1" applyProtection="1">
      <alignment horizontal="center" vertical="center"/>
      <protection hidden="1"/>
    </xf>
    <xf numFmtId="165" fontId="19" fillId="0" borderId="0" xfId="2" applyNumberFormat="1" applyFont="1" applyAlignment="1" applyProtection="1">
      <alignment horizontal="center" vertical="center"/>
      <protection hidden="1"/>
    </xf>
    <xf numFmtId="165" fontId="16" fillId="0" borderId="0" xfId="2" applyNumberFormat="1" applyFont="1" applyAlignment="1" applyProtection="1">
      <alignment horizontal="center" vertical="center"/>
      <protection hidden="1"/>
    </xf>
  </cellXfs>
  <cellStyles count="3">
    <cellStyle name="Millares [0]" xfId="1" builtinId="6"/>
    <cellStyle name="Normal" xfId="0" builtinId="0"/>
    <cellStyle name="Normal 7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purl.oclc.org/ooxml/officeDocument/relationships/styles" Target="styles.xml"/><Relationship Id="rId3" Type="http://purl.oclc.org/ooxml/officeDocument/relationships/worksheet" Target="worksheets/sheet3.xml"/><Relationship Id="rId7" Type="http://purl.oclc.org/ooxml/officeDocument/relationships/theme" Target="theme/theme1.xml"/><Relationship Id="rId2" Type="http://purl.oclc.org/ooxml/officeDocument/relationships/worksheet" Target="worksheets/sheet2.xml"/><Relationship Id="rId1" Type="http://purl.oclc.org/ooxml/officeDocument/relationships/worksheet" Target="worksheets/sheet1.xml"/><Relationship Id="rId6" Type="http://purl.oclc.org/ooxml/officeDocument/relationships/externalLink" Target="externalLinks/externalLink1.xml"/><Relationship Id="rId5" Type="http://purl.oclc.org/ooxml/officeDocument/relationships/worksheet" Target="worksheets/sheet5.xml"/><Relationship Id="rId10" Type="http://purl.oclc.org/ooxml/officeDocument/relationships/calcChain" Target="calcChain.xml"/><Relationship Id="rId4" Type="http://purl.oclc.org/ooxml/officeDocument/relationships/worksheet" Target="worksheets/sheet4.xml"/><Relationship Id="rId9" Type="http://purl.oclc.org/ooxml/officeDocument/relationships/sharedStrings" Target="sharedStrings.xml"/></Relationships>
</file>

<file path=xl/drawings/_rels/drawing1.xml.rels><?xml version="1.0" encoding="UTF-8" standalone="yes"?>
<Relationships xmlns="http://schemas.openxmlformats.org/package/2006/relationships"><Relationship Id="rId1" Type="http://purl.oclc.org/ooxml/officeDocument/relationships/image" Target="../media/image1.png"/></Relationships>
</file>

<file path=xl/drawings/_rels/drawing2.xml.rels><?xml version="1.0" encoding="UTF-8" standalone="yes"?>
<Relationships xmlns="http://schemas.openxmlformats.org/package/2006/relationships"><Relationship Id="rId1" Type="http://purl.oclc.org/ooxml/officeDocument/relationships/image" Target="../media/image1.png"/></Relationships>
</file>

<file path=xl/drawings/_rels/drawing3.xml.rels><?xml version="1.0" encoding="UTF-8" standalone="yes"?>
<Relationships xmlns="http://schemas.openxmlformats.org/package/2006/relationships"><Relationship Id="rId1" Type="http://purl.oclc.org/ooxml/officeDocument/relationships/image" Target="../media/image1.png"/></Relationships>
</file>

<file path=xl/drawings/_rels/drawing4.xml.rels><?xml version="1.0" encoding="UTF-8" standalone="yes"?>
<Relationships xmlns="http://schemas.openxmlformats.org/package/2006/relationships"><Relationship Id="rId1" Type="http://purl.oclc.org/ooxml/officeDocument/relationships/image" Target="../media/image1.png"/></Relationships>
</file>

<file path=xl/drawings/_rels/drawing5.xml.rels><?xml version="1.0" encoding="UTF-8" standalone="yes"?>
<Relationships xmlns="http://schemas.openxmlformats.org/package/2006/relationships"><Relationship Id="rId1" Type="http://purl.oclc.org/ooxml/officeDocument/relationships/image" Target="../media/image1.png"/></Relationships>
</file>

<file path=xl/drawings/drawing1.xml><?xml version="1.0" encoding="utf-8"?>
<xdr:wsDr xmlns:xdr="http://purl.oclc.org/ooxml/drawingml/spreadsheetDrawing" xmlns:a="http://purl.oclc.org/ooxml/drawingml/main">
  <xdr:twoCellAnchor editAs="oneCell">
    <xdr:from>
      <xdr:col>1</xdr:col>
      <xdr:colOff>1657350</xdr:colOff>
      <xdr:row>0</xdr:row>
      <xdr:rowOff>19050</xdr:rowOff>
    </xdr:from>
    <xdr:to>
      <xdr:col>3</xdr:col>
      <xdr:colOff>228600</xdr:colOff>
      <xdr:row>4</xdr:row>
      <xdr:rowOff>142875</xdr:rowOff>
    </xdr:to>
    <xdr:pic>
      <xdr:nvPicPr>
        <xdr:cNvPr id="3" name="Imagen 2">
          <a:extLst>
            <a:ext uri="{FF2B5EF4-FFF2-40B4-BE49-F238E27FC236}">
              <a16:creationId xmlns:a16="http://schemas.microsoft.com/office/drawing/2014/main" id="{00000000-0008-0000-0000-000003000000}"/>
            </a:ext>
          </a:extLst>
        </xdr:cNvPr>
        <xdr:cNvPicPr/>
      </xdr:nvPicPr>
      <xdr:blipFill>
        <a:blip xmlns:r="http://purl.oclc.org/ooxml/officeDocument/relationships" r:embed="rId1"/>
        <a:srcRect/>
        <a:stretch>
          <a:fillRect/>
        </a:stretch>
      </xdr:blipFill>
      <xdr:spPr bwMode="auto">
        <a:xfrm>
          <a:off x="2419350" y="19050"/>
          <a:ext cx="1362075" cy="1200150"/>
        </a:xfrm>
        <a:prstGeom prst="rect">
          <a:avLst/>
        </a:prstGeom>
        <a:noFill/>
        <a:ln w="9525">
          <a:noFill/>
          <a:miter lim="800%"/>
          <a:headEnd/>
          <a:tailEnd/>
        </a:ln>
      </xdr:spPr>
    </xdr:pic>
    <xdr:clientData/>
  </xdr:twoCellAnchor>
</xdr:wsDr>
</file>

<file path=xl/drawings/drawing2.xml><?xml version="1.0" encoding="utf-8"?>
<xdr:wsDr xmlns:xdr="http://purl.oclc.org/ooxml/drawingml/spreadsheetDrawing" xmlns:a="http://purl.oclc.org/ooxml/drawingml/main">
  <xdr:twoCellAnchor editAs="oneCell">
    <xdr:from>
      <xdr:col>1</xdr:col>
      <xdr:colOff>1371600</xdr:colOff>
      <xdr:row>0</xdr:row>
      <xdr:rowOff>180975</xdr:rowOff>
    </xdr:from>
    <xdr:to>
      <xdr:col>2</xdr:col>
      <xdr:colOff>0</xdr:colOff>
      <xdr:row>4</xdr:row>
      <xdr:rowOff>285750</xdr:rowOff>
    </xdr:to>
    <xdr:pic>
      <xdr:nvPicPr>
        <xdr:cNvPr id="3" name="Imagen 2">
          <a:extLst>
            <a:ext uri="{FF2B5EF4-FFF2-40B4-BE49-F238E27FC236}">
              <a16:creationId xmlns:a16="http://schemas.microsoft.com/office/drawing/2014/main" id="{00000000-0008-0000-0100-000003000000}"/>
            </a:ext>
          </a:extLst>
        </xdr:cNvPr>
        <xdr:cNvPicPr/>
      </xdr:nvPicPr>
      <xdr:blipFill>
        <a:blip xmlns:r="http://purl.oclc.org/ooxml/officeDocument/relationships" r:embed="rId1"/>
        <a:srcRect/>
        <a:stretch>
          <a:fillRect/>
        </a:stretch>
      </xdr:blipFill>
      <xdr:spPr bwMode="auto">
        <a:xfrm>
          <a:off x="1371600" y="180975"/>
          <a:ext cx="1362075" cy="1200150"/>
        </a:xfrm>
        <a:prstGeom prst="rect">
          <a:avLst/>
        </a:prstGeom>
        <a:noFill/>
        <a:ln w="9525">
          <a:noFill/>
          <a:miter lim="800%"/>
          <a:headEnd/>
          <a:tailEnd/>
        </a:ln>
      </xdr:spPr>
    </xdr:pic>
    <xdr:clientData/>
  </xdr:twoCellAnchor>
</xdr:wsDr>
</file>

<file path=xl/drawings/drawing3.xml><?xml version="1.0" encoding="utf-8"?>
<xdr:wsDr xmlns:xdr="http://purl.oclc.org/ooxml/drawingml/spreadsheetDrawing" xmlns:a="http://purl.oclc.org/ooxml/drawingml/main">
  <xdr:twoCellAnchor editAs="oneCell">
    <xdr:from>
      <xdr:col>1</xdr:col>
      <xdr:colOff>952500</xdr:colOff>
      <xdr:row>0</xdr:row>
      <xdr:rowOff>95250</xdr:rowOff>
    </xdr:from>
    <xdr:to>
      <xdr:col>1</xdr:col>
      <xdr:colOff>2438400</xdr:colOff>
      <xdr:row>4</xdr:row>
      <xdr:rowOff>257175</xdr:rowOff>
    </xdr:to>
    <xdr:pic>
      <xdr:nvPicPr>
        <xdr:cNvPr id="2" name="Imagen 1">
          <a:extLst>
            <a:ext uri="{FF2B5EF4-FFF2-40B4-BE49-F238E27FC236}">
              <a16:creationId xmlns:a16="http://schemas.microsoft.com/office/drawing/2014/main" id="{00000000-0008-0000-0200-000002000000}"/>
            </a:ext>
          </a:extLst>
        </xdr:cNvPr>
        <xdr:cNvPicPr/>
      </xdr:nvPicPr>
      <xdr:blipFill>
        <a:blip xmlns:r="http://purl.oclc.org/ooxml/officeDocument/relationships" r:embed="rId1"/>
        <a:srcRect/>
        <a:stretch>
          <a:fillRect/>
        </a:stretch>
      </xdr:blipFill>
      <xdr:spPr bwMode="auto">
        <a:xfrm>
          <a:off x="1714500" y="95250"/>
          <a:ext cx="1485900" cy="1238250"/>
        </a:xfrm>
        <a:prstGeom prst="rect">
          <a:avLst/>
        </a:prstGeom>
        <a:noFill/>
        <a:ln w="9525">
          <a:noFill/>
          <a:miter lim="800%"/>
          <a:headEnd/>
          <a:tailEnd/>
        </a:ln>
      </xdr:spPr>
    </xdr:pic>
    <xdr:clientData/>
  </xdr:twoCellAnchor>
</xdr:wsDr>
</file>

<file path=xl/drawings/drawing4.xml><?xml version="1.0" encoding="utf-8"?>
<xdr:wsDr xmlns:xdr="http://purl.oclc.org/ooxml/drawingml/spreadsheetDrawing" xmlns:a="http://purl.oclc.org/ooxml/drawingml/main">
  <xdr:twoCellAnchor editAs="oneCell">
    <xdr:from>
      <xdr:col>2</xdr:col>
      <xdr:colOff>3785153</xdr:colOff>
      <xdr:row>0</xdr:row>
      <xdr:rowOff>149086</xdr:rowOff>
    </xdr:from>
    <xdr:to>
      <xdr:col>2</xdr:col>
      <xdr:colOff>4654827</xdr:colOff>
      <xdr:row>3</xdr:row>
      <xdr:rowOff>132521</xdr:rowOff>
    </xdr:to>
    <xdr:pic>
      <xdr:nvPicPr>
        <xdr:cNvPr id="3" name="Imagen 2">
          <a:extLst>
            <a:ext uri="{FF2B5EF4-FFF2-40B4-BE49-F238E27FC236}">
              <a16:creationId xmlns:a16="http://schemas.microsoft.com/office/drawing/2014/main" id="{66A0D715-8A3B-41DC-8FB3-B1A57DFFCA12}"/>
            </a:ext>
          </a:extLst>
        </xdr:cNvPr>
        <xdr:cNvPicPr/>
      </xdr:nvPicPr>
      <xdr:blipFill>
        <a:blip xmlns:r="http://purl.oclc.org/ooxml/officeDocument/relationships" r:embed="rId1"/>
        <a:srcRect/>
        <a:stretch>
          <a:fillRect/>
        </a:stretch>
      </xdr:blipFill>
      <xdr:spPr bwMode="auto">
        <a:xfrm>
          <a:off x="5928278" y="149086"/>
          <a:ext cx="869674" cy="554935"/>
        </a:xfrm>
        <a:prstGeom prst="rect">
          <a:avLst/>
        </a:prstGeom>
        <a:noFill/>
        <a:ln w="9525">
          <a:noFill/>
          <a:miter lim="800%"/>
          <a:headEnd/>
          <a:tailEnd/>
        </a:ln>
      </xdr:spPr>
    </xdr:pic>
    <xdr:clientData/>
  </xdr:twoCellAnchor>
</xdr:wsDr>
</file>

<file path=xl/drawings/drawing5.xml><?xml version="1.0" encoding="utf-8"?>
<xdr:wsDr xmlns:xdr="http://purl.oclc.org/ooxml/drawingml/spreadsheetDrawing" xmlns:a="http://purl.oclc.org/ooxml/drawingml/main">
  <xdr:twoCellAnchor editAs="oneCell">
    <xdr:from>
      <xdr:col>2</xdr:col>
      <xdr:colOff>223631</xdr:colOff>
      <xdr:row>69</xdr:row>
      <xdr:rowOff>124240</xdr:rowOff>
    </xdr:from>
    <xdr:to>
      <xdr:col>2</xdr:col>
      <xdr:colOff>1056364</xdr:colOff>
      <xdr:row>73</xdr:row>
      <xdr:rowOff>29320</xdr:rowOff>
    </xdr:to>
    <xdr:pic>
      <xdr:nvPicPr>
        <xdr:cNvPr id="3" name="Imagen 2">
          <a:extLst>
            <a:ext uri="{FF2B5EF4-FFF2-40B4-BE49-F238E27FC236}">
              <a16:creationId xmlns:a16="http://schemas.microsoft.com/office/drawing/2014/main" id="{44AAE9DB-01CD-4828-BD86-E14D8A0F2C8C}"/>
            </a:ext>
          </a:extLst>
        </xdr:cNvPr>
        <xdr:cNvPicPr/>
      </xdr:nvPicPr>
      <xdr:blipFill>
        <a:blip xmlns:r="http://purl.oclc.org/ooxml/officeDocument/relationships" r:embed="rId1"/>
        <a:srcRect/>
        <a:stretch>
          <a:fillRect/>
        </a:stretch>
      </xdr:blipFill>
      <xdr:spPr bwMode="auto">
        <a:xfrm>
          <a:off x="2366756" y="13239750"/>
          <a:ext cx="832733" cy="629395"/>
        </a:xfrm>
        <a:prstGeom prst="rect">
          <a:avLst/>
        </a:prstGeom>
        <a:noFill/>
        <a:ln w="9525">
          <a:noFill/>
          <a:miter lim="800%"/>
          <a:headEnd/>
          <a:tailEnd/>
        </a:ln>
      </xdr:spPr>
    </xdr:pic>
    <xdr:clientData/>
  </xdr:twoCellAnchor>
</xdr:wsDr>
</file>

<file path=xl/externalLinks/_rels/externalLink1.xml.rels><?xml version="1.0" encoding="UTF-8" standalone="yes"?>
<Relationships xmlns="http://schemas.openxmlformats.org/package/2006/relationships"><Relationship Id="rId1" Type="http://purl.oclc.org/ooxml/officeDocument/relationships/externalLinkPath" Target="/Presupuesto/Muni_2021/Presupuesto/Modificaciones%20Presupuestarias/Modificaci&#243;n%20Presupuestaria%2004-2021/Modificaci&#243;n%20Presupuestaria%2004-2021%20(Presupuesto).xlsx" TargetMode="External"/></Relationships>
</file>

<file path=xl/externalLinks/externalLink1.xml><?xml version="1.0" encoding="utf-8"?>
<externalLink xmlns="http://purl.oclc.org/ooxml/spreadsheetml/main" xmlns:mc="http://schemas.openxmlformats.org/markup-compatibility/2006" xmlns:x14="http://schemas.microsoft.com/office/spreadsheetml/2009/9/main" mc:Ignorable="x14">
  <externalBook xmlns:r="http://purl.oclc.org/ooxml/officeDocument/relationships" r:id="rId1">
    <sheetNames>
      <sheetName val="Hoja3"/>
      <sheetName val="ÍNDICE"/>
      <sheetName val="Hoja1"/>
      <sheetName val="ASIENTO RESUMEN"/>
      <sheetName val="DETALLE DE SALARIOS "/>
      <sheetName val="CARGAS SOCIALES"/>
      <sheetName val="DETALLE DISM"/>
      <sheetName val="CONSOLIDADO DISM"/>
      <sheetName val="PROGRAMA I DISM"/>
      <sheetName val="PROGRAMA II DISM"/>
      <sheetName val="PROGRAMA III DISM"/>
      <sheetName val="PROGRAMA IV DISM"/>
      <sheetName val="PROG-IV DISM"/>
      <sheetName val="PROG-I DISM"/>
      <sheetName val="PROG-II DISM"/>
      <sheetName val="PROG-III DISM"/>
      <sheetName val="JUSTIFICACIÓN DISMINUCIONES"/>
      <sheetName val="DETALLE AUM "/>
      <sheetName val="CONSOLIDADO AUM"/>
      <sheetName val="PROGRAMA I AUM"/>
      <sheetName val="PROGRAMA II AUM"/>
      <sheetName val="PROGRAMA III AUM"/>
      <sheetName val="PROGRAMA IV AUM"/>
      <sheetName val="PROG-IV AUM"/>
      <sheetName val="PROG-I AUM"/>
      <sheetName val="PROG-II AUM"/>
      <sheetName val="PROG-III AUM"/>
      <sheetName val="JUSTIFICACIÓN AUMENTOS"/>
      <sheetName val="CUADRO 5"/>
      <sheetName val="PROG I (CE)"/>
      <sheetName val="PROG II (CE)"/>
      <sheetName val="PROG III (CE)"/>
      <sheetName val="CE PROG I "/>
      <sheetName val="CE PROG II"/>
      <sheetName val="CE PROG III"/>
      <sheetName val="Cuadro 5 Transf"/>
      <sheetName val="Clasif. Económica del Gasto"/>
      <sheetName val="Clasificación Objeto del Gasto"/>
      <sheetName val="Proyectos Programa III"/>
      <sheetName val="Proyectos Programa IV"/>
      <sheetName val="PARA REGISTRO SIPP"/>
    </sheetNames>
    <sheetDataSet>
      <sheetData sheetId="0"/>
      <sheetData sheetId="1"/>
      <sheetData sheetId="2"/>
      <sheetData sheetId="3"/>
      <sheetData sheetId="4"/>
      <sheetData sheetId="5"/>
      <sheetData sheetId="6"/>
      <sheetData sheetId="7"/>
      <sheetData sheetId="8">
        <row r="7">
          <cell r="D7">
            <v>0</v>
          </cell>
        </row>
        <row r="8">
          <cell r="D8">
            <v>0</v>
          </cell>
        </row>
        <row r="9">
          <cell r="D9">
            <v>0</v>
          </cell>
        </row>
        <row r="10">
          <cell r="D10">
            <v>0</v>
          </cell>
        </row>
        <row r="12">
          <cell r="D12">
            <v>0</v>
          </cell>
        </row>
        <row r="13">
          <cell r="D13">
            <v>0</v>
          </cell>
        </row>
        <row r="14">
          <cell r="D14">
            <v>0</v>
          </cell>
        </row>
        <row r="16">
          <cell r="D16">
            <v>0</v>
          </cell>
        </row>
      </sheetData>
      <sheetData sheetId="9">
        <row r="7">
          <cell r="D7">
            <v>0</v>
          </cell>
        </row>
        <row r="8">
          <cell r="D8">
            <v>0</v>
          </cell>
        </row>
        <row r="9">
          <cell r="D9">
            <v>0</v>
          </cell>
        </row>
        <row r="12">
          <cell r="D12">
            <v>0</v>
          </cell>
        </row>
        <row r="16">
          <cell r="D16">
            <v>0</v>
          </cell>
        </row>
      </sheetData>
      <sheetData sheetId="10">
        <row r="7">
          <cell r="D7">
            <v>0</v>
          </cell>
        </row>
        <row r="8">
          <cell r="D8">
            <v>0</v>
          </cell>
        </row>
        <row r="9">
          <cell r="D9">
            <v>0</v>
          </cell>
        </row>
        <row r="10">
          <cell r="D10">
            <v>0</v>
          </cell>
        </row>
        <row r="12">
          <cell r="D12">
            <v>156697265</v>
          </cell>
        </row>
        <row r="14">
          <cell r="D14">
            <v>0</v>
          </cell>
        </row>
        <row r="15">
          <cell r="D15">
            <v>0</v>
          </cell>
        </row>
        <row r="16">
          <cell r="D16">
            <v>600000000</v>
          </cell>
        </row>
      </sheetData>
      <sheetData sheetId="11"/>
      <sheetData sheetId="12">
        <row r="224">
          <cell r="X224">
            <v>0</v>
          </cell>
        </row>
      </sheetData>
      <sheetData sheetId="13"/>
      <sheetData sheetId="14"/>
      <sheetData sheetId="15"/>
      <sheetData sheetId="16"/>
      <sheetData sheetId="17"/>
      <sheetData sheetId="18"/>
      <sheetData sheetId="19">
        <row r="7">
          <cell r="D7">
            <v>40834192.720792986</v>
          </cell>
        </row>
        <row r="8">
          <cell r="D8">
            <v>2500000</v>
          </cell>
        </row>
        <row r="9">
          <cell r="D9">
            <v>2300000</v>
          </cell>
        </row>
        <row r="12">
          <cell r="D12">
            <v>0</v>
          </cell>
        </row>
        <row r="13">
          <cell r="D13">
            <v>87080000</v>
          </cell>
        </row>
      </sheetData>
      <sheetData sheetId="20">
        <row r="7">
          <cell r="D7">
            <v>25636693.841049001</v>
          </cell>
        </row>
        <row r="8">
          <cell r="D8">
            <v>0</v>
          </cell>
        </row>
        <row r="9">
          <cell r="D9">
            <v>1600000</v>
          </cell>
        </row>
        <row r="12">
          <cell r="D12">
            <v>8000000</v>
          </cell>
        </row>
        <row r="13">
          <cell r="D13">
            <v>0</v>
          </cell>
        </row>
      </sheetData>
      <sheetData sheetId="21">
        <row r="7">
          <cell r="D7">
            <v>4109378.1635919996</v>
          </cell>
        </row>
        <row r="8">
          <cell r="D8">
            <v>0</v>
          </cell>
        </row>
        <row r="9">
          <cell r="D9">
            <v>800000</v>
          </cell>
        </row>
        <row r="12">
          <cell r="D12">
            <v>48311504.780000001</v>
          </cell>
        </row>
        <row r="13">
          <cell r="D13">
            <v>0</v>
          </cell>
        </row>
        <row r="14">
          <cell r="D14">
            <v>535525495.22000003</v>
          </cell>
        </row>
        <row r="16">
          <cell r="D16">
            <v>0</v>
          </cell>
        </row>
      </sheetData>
      <sheetData sheetId="22"/>
      <sheetData sheetId="23">
        <row r="347">
          <cell r="BK347">
            <v>0</v>
          </cell>
        </row>
      </sheetData>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theme/theme1.xml><?xml version="1.0" encoding="utf-8"?>
<a:theme xmlns:a="http://purl.oclc.org/ooxml/drawingml/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
                <a:satMod val="105%"/>
                <a:tint val="67%"/>
              </a:schemeClr>
            </a:gs>
            <a:gs pos="50%">
              <a:schemeClr val="phClr">
                <a:lumMod val="105%"/>
                <a:satMod val="103%"/>
                <a:tint val="73%"/>
              </a:schemeClr>
            </a:gs>
            <a:gs pos="100%">
              <a:schemeClr val="phClr">
                <a:lumMod val="105%"/>
                <a:satMod val="109%"/>
                <a:tint val="81%"/>
              </a:schemeClr>
            </a:gs>
          </a:gsLst>
          <a:lin ang="5400000" scaled="0"/>
        </a:gradFill>
        <a:gradFill rotWithShape="1">
          <a:gsLst>
            <a:gs pos="0%">
              <a:schemeClr val="phClr">
                <a:satMod val="103%"/>
                <a:lumMod val="102%"/>
                <a:tint val="94%"/>
              </a:schemeClr>
            </a:gs>
            <a:gs pos="50%">
              <a:schemeClr val="phClr">
                <a:satMod val="110%"/>
                <a:lumMod val="100%"/>
                <a:shade val="100%"/>
              </a:schemeClr>
            </a:gs>
            <a:gs pos="100%">
              <a:schemeClr val="phClr">
                <a:lumMod val="99%"/>
                <a:satMod val="120%"/>
                <a:shade val="78%"/>
              </a:schemeClr>
            </a:gs>
          </a:gsLst>
          <a:lin ang="5400000" scaled="0"/>
        </a:gradFill>
      </a:fillStyleLst>
      <a:lnStyleLst>
        <a:ln w="6350" cap="flat" cmpd="sng" algn="ctr">
          <a:solidFill>
            <a:schemeClr val="phClr"/>
          </a:solidFill>
          <a:prstDash val="solid"/>
          <a:miter lim="800%"/>
        </a:ln>
        <a:ln w="12700" cap="flat" cmpd="sng" algn="ctr">
          <a:solidFill>
            <a:schemeClr val="phClr"/>
          </a:solidFill>
          <a:prstDash val="solid"/>
          <a:miter lim="800%"/>
        </a:ln>
        <a:ln w="19050" cap="flat" cmpd="sng" algn="ctr">
          <a:solidFill>
            <a:schemeClr val="phClr"/>
          </a:solidFill>
          <a:prstDash val="solid"/>
          <a:miter lim="800%"/>
        </a:ln>
      </a:lnStyleLst>
      <a:effectStyleLst>
        <a:effectStyle>
          <a:effectLst/>
        </a:effectStyle>
        <a:effectStyle>
          <a:effectLst/>
        </a:effectStyle>
        <a:effectStyle>
          <a:effectLst>
            <a:outerShdw blurRad="57150" dist="19050" dir="5400000" algn="ctr" rotWithShape="0">
              <a:srgbClr val="000000">
                <a:alpha val="63%"/>
              </a:srgbClr>
            </a:outerShdw>
          </a:effectLst>
        </a:effectStyle>
      </a:effectStyleLst>
      <a:bgFillStyleLst>
        <a:solidFill>
          <a:schemeClr val="phClr"/>
        </a:solidFill>
        <a:solidFill>
          <a:schemeClr val="phClr">
            <a:tint val="95%"/>
            <a:satMod val="170%"/>
          </a:schemeClr>
        </a:solidFill>
        <a:gradFill rotWithShape="1">
          <a:gsLst>
            <a:gs pos="0%">
              <a:schemeClr val="phClr">
                <a:tint val="93%"/>
                <a:satMod val="150%"/>
                <a:shade val="98%"/>
                <a:lumMod val="102%"/>
              </a:schemeClr>
            </a:gs>
            <a:gs pos="50%">
              <a:schemeClr val="phClr">
                <a:tint val="98%"/>
                <a:satMod val="130%"/>
                <a:shade val="90%"/>
                <a:lumMod val="103%"/>
              </a:schemeClr>
            </a:gs>
            <a:gs pos="100%">
              <a:schemeClr val="phClr">
                <a:shade val="63%"/>
                <a:satMod val="12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purl.oclc.org/ooxml/officeDocument/relationships/drawing" Target="../drawings/drawing1.xml"/><Relationship Id="rId1" Type="http://purl.oclc.org/ooxml/officeDocument/relationships/printerSettings" Target="../printerSettings/printerSettings1.bin"/></Relationships>
</file>

<file path=xl/worksheets/_rels/sheet2.xml.rels><?xml version="1.0" encoding="UTF-8" standalone="yes"?>
<Relationships xmlns="http://schemas.openxmlformats.org/package/2006/relationships"><Relationship Id="rId2" Type="http://purl.oclc.org/ooxml/officeDocument/relationships/drawing" Target="../drawings/drawing2.xml"/><Relationship Id="rId1" Type="http://purl.oclc.org/ooxml/officeDocument/relationships/printerSettings" Target="../printerSettings/printerSettings2.bin"/></Relationships>
</file>

<file path=xl/worksheets/_rels/sheet3.xml.rels><?xml version="1.0" encoding="UTF-8" standalone="yes"?>
<Relationships xmlns="http://schemas.openxmlformats.org/package/2006/relationships"><Relationship Id="rId2" Type="http://purl.oclc.org/ooxml/officeDocument/relationships/drawing" Target="../drawings/drawing3.xml"/><Relationship Id="rId1" Type="http://purl.oclc.org/ooxml/officeDocument/relationships/printerSettings" Target="../printerSettings/printerSettings3.bin"/></Relationships>
</file>

<file path=xl/worksheets/_rels/sheet4.xml.rels><?xml version="1.0" encoding="UTF-8" standalone="yes"?>
<Relationships xmlns="http://schemas.openxmlformats.org/package/2006/relationships"><Relationship Id="rId2" Type="http://purl.oclc.org/ooxml/officeDocument/relationships/drawing" Target="../drawings/drawing4.xml"/><Relationship Id="rId1" Type="http://purl.oclc.org/ooxml/officeDocument/relationships/printerSettings" Target="../printerSettings/printerSettings4.bin"/></Relationships>
</file>

<file path=xl/worksheets/_rels/sheet5.xml.rels><?xml version="1.0" encoding="UTF-8" standalone="yes"?>
<Relationships xmlns="http://schemas.openxmlformats.org/package/2006/relationships"><Relationship Id="rId2" Type="http://purl.oclc.org/ooxml/officeDocument/relationships/drawing" Target="../drawings/drawing5.xml"/><Relationship Id="rId1" Type="http://purl.oclc.org/ooxml/officeDocument/relationships/printerSettings" Target="../printerSettings/printerSettings5.bin"/></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F50"/>
  <sheetViews>
    <sheetView tabSelected="1" workbookViewId="0">
      <selection activeCell="F3" sqref="F3"/>
    </sheetView>
  </sheetViews>
  <sheetFormatPr baseColWidth="10" defaultRowHeight="15" outlineLevelRow="2"/>
  <cols>
    <col min="1" max="1" width="11.42578125" style="1"/>
    <col min="2" max="2" width="30.42578125" style="1" customWidth="1"/>
    <col min="3" max="3" width="11.42578125" style="1"/>
    <col min="4" max="4" width="72" style="2" customWidth="1"/>
    <col min="5" max="5" width="24" style="3" customWidth="1"/>
    <col min="6" max="16384" width="11.42578125" style="1"/>
  </cols>
  <sheetData>
    <row r="2" spans="2:6" ht="22.5" customHeight="1">
      <c r="B2" s="103" t="s">
        <v>0</v>
      </c>
      <c r="C2" s="103"/>
      <c r="D2" s="103"/>
      <c r="E2" s="103"/>
    </row>
    <row r="3" spans="2:6" ht="22.5" customHeight="1">
      <c r="B3" s="103" t="s">
        <v>43</v>
      </c>
      <c r="C3" s="103"/>
      <c r="D3" s="103"/>
      <c r="E3" s="103"/>
    </row>
    <row r="4" spans="2:6" ht="24.75" customHeight="1">
      <c r="B4" s="103" t="s">
        <v>100</v>
      </c>
      <c r="C4" s="103"/>
      <c r="D4" s="103"/>
      <c r="E4" s="103"/>
    </row>
    <row r="5" spans="2:6" ht="26.25" customHeight="1">
      <c r="B5" s="104">
        <v>2021</v>
      </c>
      <c r="C5" s="104"/>
      <c r="D5" s="104"/>
      <c r="E5" s="104"/>
    </row>
    <row r="6" spans="2:6" ht="24" customHeight="1" thickBot="1">
      <c r="C6" s="102"/>
      <c r="D6" s="102"/>
      <c r="E6" s="102"/>
    </row>
    <row r="7" spans="2:6" ht="28.5" customHeight="1" thickBot="1">
      <c r="B7" s="93" t="s">
        <v>78</v>
      </c>
      <c r="C7" s="94"/>
      <c r="D7" s="95"/>
      <c r="E7" s="25" t="s">
        <v>44</v>
      </c>
    </row>
    <row r="8" spans="2:6" ht="29.85" customHeight="1" outlineLevel="2" thickBot="1">
      <c r="B8" s="12" t="s">
        <v>75</v>
      </c>
      <c r="C8" s="12" t="s">
        <v>1</v>
      </c>
      <c r="D8" s="12" t="s">
        <v>2</v>
      </c>
      <c r="E8" s="32">
        <v>38628562.710000001</v>
      </c>
    </row>
    <row r="9" spans="2:6" ht="29.85" customHeight="1" outlineLevel="2" thickBot="1">
      <c r="B9" s="6" t="s">
        <v>75</v>
      </c>
      <c r="C9" s="6" t="s">
        <v>3</v>
      </c>
      <c r="D9" s="7" t="s">
        <v>4</v>
      </c>
      <c r="E9" s="49">
        <v>20644416.109999999</v>
      </c>
      <c r="F9" s="63"/>
    </row>
    <row r="10" spans="2:6" ht="29.85" customHeight="1" outlineLevel="2" thickBot="1">
      <c r="B10" s="4" t="s">
        <v>75</v>
      </c>
      <c r="C10" s="4" t="s">
        <v>5</v>
      </c>
      <c r="D10" s="5" t="s">
        <v>6</v>
      </c>
      <c r="E10" s="33">
        <v>20644416.109999999</v>
      </c>
    </row>
    <row r="11" spans="2:6" ht="29.85" customHeight="1" outlineLevel="2" thickBot="1">
      <c r="B11" s="6" t="s">
        <v>75</v>
      </c>
      <c r="C11" s="6" t="s">
        <v>7</v>
      </c>
      <c r="D11" s="7" t="s">
        <v>8</v>
      </c>
      <c r="E11" s="31">
        <v>7430230.5999999996</v>
      </c>
    </row>
    <row r="12" spans="2:6" ht="29.85" customHeight="1" outlineLevel="2" thickBot="1">
      <c r="B12" s="4" t="s">
        <v>75</v>
      </c>
      <c r="C12" s="4" t="s">
        <v>9</v>
      </c>
      <c r="D12" s="5" t="s">
        <v>10</v>
      </c>
      <c r="E12" s="33">
        <v>4468355.5999999996</v>
      </c>
    </row>
    <row r="13" spans="2:6" ht="29.85" customHeight="1" outlineLevel="2" thickBot="1">
      <c r="B13" s="4" t="s">
        <v>75</v>
      </c>
      <c r="C13" s="4" t="s">
        <v>11</v>
      </c>
      <c r="D13" s="5" t="s">
        <v>12</v>
      </c>
      <c r="E13" s="33">
        <v>2961875</v>
      </c>
    </row>
    <row r="14" spans="2:6" ht="29.85" customHeight="1" outlineLevel="2" thickBot="1">
      <c r="B14" s="6" t="s">
        <v>75</v>
      </c>
      <c r="C14" s="6" t="s">
        <v>13</v>
      </c>
      <c r="D14" s="7" t="s">
        <v>14</v>
      </c>
      <c r="E14" s="31">
        <v>5220397</v>
      </c>
    </row>
    <row r="15" spans="2:6" ht="29.85" customHeight="1" outlineLevel="2" thickBot="1">
      <c r="B15" s="4" t="s">
        <v>75</v>
      </c>
      <c r="C15" s="4" t="s">
        <v>15</v>
      </c>
      <c r="D15" s="5" t="s">
        <v>16</v>
      </c>
      <c r="E15" s="33">
        <v>4952686</v>
      </c>
    </row>
    <row r="16" spans="2:6" ht="29.85" customHeight="1" outlineLevel="2" thickBot="1">
      <c r="B16" s="4" t="s">
        <v>75</v>
      </c>
      <c r="C16" s="4" t="s">
        <v>17</v>
      </c>
      <c r="D16" s="5" t="s">
        <v>18</v>
      </c>
      <c r="E16" s="33">
        <v>267711</v>
      </c>
    </row>
    <row r="17" spans="2:6" ht="29.85" customHeight="1" outlineLevel="2" thickBot="1">
      <c r="B17" s="6" t="s">
        <v>75</v>
      </c>
      <c r="C17" s="6" t="s">
        <v>19</v>
      </c>
      <c r="D17" s="7" t="s">
        <v>20</v>
      </c>
      <c r="E17" s="31">
        <v>5333519</v>
      </c>
    </row>
    <row r="18" spans="2:6" ht="29.85" customHeight="1" outlineLevel="2" thickBot="1">
      <c r="B18" s="4" t="s">
        <v>75</v>
      </c>
      <c r="C18" s="4" t="s">
        <v>21</v>
      </c>
      <c r="D18" s="5" t="s">
        <v>22</v>
      </c>
      <c r="E18" s="33">
        <v>2810984</v>
      </c>
    </row>
    <row r="19" spans="2:6" ht="29.85" customHeight="1" outlineLevel="2" thickBot="1">
      <c r="B19" s="4" t="s">
        <v>75</v>
      </c>
      <c r="C19" s="4" t="s">
        <v>23</v>
      </c>
      <c r="D19" s="5" t="s">
        <v>24</v>
      </c>
      <c r="E19" s="33">
        <v>1719399</v>
      </c>
    </row>
    <row r="20" spans="2:6" ht="29.85" customHeight="1" outlineLevel="2" thickBot="1">
      <c r="B20" s="4" t="s">
        <v>75</v>
      </c>
      <c r="C20" s="4" t="s">
        <v>25</v>
      </c>
      <c r="D20" s="5" t="s">
        <v>26</v>
      </c>
      <c r="E20" s="33">
        <v>803136</v>
      </c>
    </row>
    <row r="21" spans="2:6" ht="29.85" customHeight="1" outlineLevel="2" thickBot="1">
      <c r="B21" s="12" t="s">
        <v>75</v>
      </c>
      <c r="C21" s="12" t="s">
        <v>27</v>
      </c>
      <c r="D21" s="12" t="s">
        <v>28</v>
      </c>
      <c r="E21" s="32">
        <v>2500000</v>
      </c>
    </row>
    <row r="22" spans="2:6" ht="29.85" customHeight="1" outlineLevel="2" thickBot="1">
      <c r="B22" s="6" t="s">
        <v>75</v>
      </c>
      <c r="C22" s="6" t="s">
        <v>29</v>
      </c>
      <c r="D22" s="7" t="s">
        <v>30</v>
      </c>
      <c r="E22" s="31">
        <v>2500000</v>
      </c>
    </row>
    <row r="23" spans="2:6" ht="29.85" customHeight="1" outlineLevel="2" thickBot="1">
      <c r="B23" s="4" t="s">
        <v>75</v>
      </c>
      <c r="C23" s="4" t="s">
        <v>54</v>
      </c>
      <c r="D23" s="5" t="s">
        <v>101</v>
      </c>
      <c r="E23" s="33" t="s">
        <v>102</v>
      </c>
    </row>
    <row r="24" spans="2:6" ht="29.85" customHeight="1" outlineLevel="2" thickBot="1">
      <c r="B24" s="12" t="s">
        <v>75</v>
      </c>
      <c r="C24" s="12" t="s">
        <v>31</v>
      </c>
      <c r="D24" s="12" t="s">
        <v>32</v>
      </c>
      <c r="E24" s="32">
        <v>2300000</v>
      </c>
    </row>
    <row r="25" spans="2:6" ht="29.85" customHeight="1" outlineLevel="2" thickBot="1">
      <c r="B25" s="6" t="s">
        <v>75</v>
      </c>
      <c r="C25" s="6" t="s">
        <v>33</v>
      </c>
      <c r="D25" s="7" t="s">
        <v>34</v>
      </c>
      <c r="E25" s="31">
        <v>2300000</v>
      </c>
    </row>
    <row r="26" spans="2:6" ht="29.85" customHeight="1" outlineLevel="2" thickBot="1">
      <c r="B26" s="4" t="s">
        <v>75</v>
      </c>
      <c r="C26" s="4" t="s">
        <v>35</v>
      </c>
      <c r="D26" s="5" t="s">
        <v>36</v>
      </c>
      <c r="E26" s="33">
        <v>2300000</v>
      </c>
    </row>
    <row r="27" spans="2:6" s="29" customFormat="1" ht="29.85" customHeight="1" outlineLevel="1" thickBot="1">
      <c r="B27" s="96" t="s">
        <v>77</v>
      </c>
      <c r="C27" s="97"/>
      <c r="D27" s="98"/>
      <c r="E27" s="30">
        <f>E24+E21+E8</f>
        <v>43428562.710000001</v>
      </c>
      <c r="F27" s="63"/>
    </row>
    <row r="28" spans="2:6" ht="29.85" customHeight="1" outlineLevel="2" thickBot="1">
      <c r="B28" s="47" t="s">
        <v>79</v>
      </c>
      <c r="C28" s="48" t="s">
        <v>1</v>
      </c>
      <c r="D28" s="48" t="s">
        <v>2</v>
      </c>
      <c r="E28" s="32">
        <v>2205629.5299999998</v>
      </c>
    </row>
    <row r="29" spans="2:6" ht="29.85" customHeight="1" outlineLevel="2" thickBot="1">
      <c r="B29" s="45" t="s">
        <v>76</v>
      </c>
      <c r="C29" s="6" t="s">
        <v>3</v>
      </c>
      <c r="D29" s="7" t="s">
        <v>4</v>
      </c>
      <c r="E29" s="31">
        <v>1068321.8999999999</v>
      </c>
    </row>
    <row r="30" spans="2:6" ht="29.85" customHeight="1" outlineLevel="2" thickBot="1">
      <c r="B30" s="24" t="s">
        <v>76</v>
      </c>
      <c r="C30" s="4" t="s">
        <v>5</v>
      </c>
      <c r="D30" s="5" t="s">
        <v>6</v>
      </c>
      <c r="E30" s="33">
        <v>1068321.8999999999</v>
      </c>
    </row>
    <row r="31" spans="2:6" ht="29.85" customHeight="1" outlineLevel="2" thickBot="1">
      <c r="B31" s="45" t="s">
        <v>76</v>
      </c>
      <c r="C31" s="6" t="s">
        <v>7</v>
      </c>
      <c r="D31" s="7" t="s">
        <v>8</v>
      </c>
      <c r="E31" s="31">
        <v>779321.63</v>
      </c>
    </row>
    <row r="32" spans="2:6" ht="29.85" customHeight="1" outlineLevel="2" thickBot="1">
      <c r="B32" s="24" t="s">
        <v>76</v>
      </c>
      <c r="C32" s="4" t="s">
        <v>9</v>
      </c>
      <c r="D32" s="5" t="s">
        <v>10</v>
      </c>
      <c r="E32" s="33">
        <v>626336.63</v>
      </c>
    </row>
    <row r="33" spans="2:5" ht="29.85" customHeight="1" outlineLevel="2" thickBot="1">
      <c r="B33" s="24" t="s">
        <v>76</v>
      </c>
      <c r="C33" s="4" t="s">
        <v>103</v>
      </c>
      <c r="D33" s="5" t="s">
        <v>104</v>
      </c>
      <c r="E33" s="33">
        <v>152985</v>
      </c>
    </row>
    <row r="34" spans="2:5" ht="29.85" customHeight="1" outlineLevel="2" thickBot="1">
      <c r="B34" s="45" t="s">
        <v>76</v>
      </c>
      <c r="C34" s="6" t="s">
        <v>13</v>
      </c>
      <c r="D34" s="7" t="s">
        <v>14</v>
      </c>
      <c r="E34" s="31">
        <v>178993</v>
      </c>
    </row>
    <row r="35" spans="2:5" ht="29.85" customHeight="1" outlineLevel="2" thickBot="1">
      <c r="B35" s="24" t="s">
        <v>76</v>
      </c>
      <c r="C35" s="4" t="s">
        <v>15</v>
      </c>
      <c r="D35" s="5" t="s">
        <v>16</v>
      </c>
      <c r="E35" s="33">
        <v>169814</v>
      </c>
    </row>
    <row r="36" spans="2:5" ht="29.85" customHeight="1" outlineLevel="2" thickBot="1">
      <c r="B36" s="24" t="s">
        <v>76</v>
      </c>
      <c r="C36" s="4" t="s">
        <v>17</v>
      </c>
      <c r="D36" s="5" t="s">
        <v>18</v>
      </c>
      <c r="E36" s="33">
        <v>9179</v>
      </c>
    </row>
    <row r="37" spans="2:5" ht="29.85" customHeight="1" outlineLevel="2" thickBot="1">
      <c r="B37" s="45" t="s">
        <v>76</v>
      </c>
      <c r="C37" s="6" t="s">
        <v>19</v>
      </c>
      <c r="D37" s="7" t="s">
        <v>20</v>
      </c>
      <c r="E37" s="31">
        <v>178993</v>
      </c>
    </row>
    <row r="38" spans="2:5" ht="29.85" customHeight="1" outlineLevel="2" thickBot="1">
      <c r="B38" s="24" t="s">
        <v>76</v>
      </c>
      <c r="C38" s="4" t="s">
        <v>21</v>
      </c>
      <c r="D38" s="5" t="s">
        <v>22</v>
      </c>
      <c r="E38" s="33">
        <v>96381</v>
      </c>
    </row>
    <row r="39" spans="2:5" ht="29.85" customHeight="1" outlineLevel="2" thickBot="1">
      <c r="B39" s="24" t="s">
        <v>76</v>
      </c>
      <c r="C39" s="4" t="s">
        <v>23</v>
      </c>
      <c r="D39" s="5" t="s">
        <v>24</v>
      </c>
      <c r="E39" s="33">
        <v>55075</v>
      </c>
    </row>
    <row r="40" spans="2:5" ht="29.85" customHeight="1" outlineLevel="2" thickBot="1">
      <c r="B40" s="24" t="s">
        <v>76</v>
      </c>
      <c r="C40" s="4" t="s">
        <v>25</v>
      </c>
      <c r="D40" s="5" t="s">
        <v>26</v>
      </c>
      <c r="E40" s="33">
        <v>27537</v>
      </c>
    </row>
    <row r="41" spans="2:5" s="29" customFormat="1" ht="29.85" customHeight="1" outlineLevel="1" thickBot="1">
      <c r="B41" s="96" t="s">
        <v>76</v>
      </c>
      <c r="C41" s="97"/>
      <c r="D41" s="98"/>
      <c r="E41" s="31">
        <f>E28</f>
        <v>2205629.5299999998</v>
      </c>
    </row>
    <row r="42" spans="2:5" s="29" customFormat="1" ht="29.85" customHeight="1" outlineLevel="2" thickBot="1">
      <c r="B42" s="46" t="s">
        <v>89</v>
      </c>
      <c r="C42" s="12" t="s">
        <v>41</v>
      </c>
      <c r="D42" s="12" t="s">
        <v>42</v>
      </c>
      <c r="E42" s="32">
        <v>87080000</v>
      </c>
    </row>
    <row r="43" spans="2:5" s="50" customFormat="1" ht="29.85" customHeight="1" outlineLevel="2" thickBot="1">
      <c r="B43" s="45" t="s">
        <v>89</v>
      </c>
      <c r="C43" s="6" t="s">
        <v>93</v>
      </c>
      <c r="D43" s="7" t="s">
        <v>94</v>
      </c>
      <c r="E43" s="31">
        <v>87080000</v>
      </c>
    </row>
    <row r="44" spans="2:5" s="50" customFormat="1" ht="29.85" customHeight="1" outlineLevel="2" thickBot="1">
      <c r="B44" s="24" t="s">
        <v>89</v>
      </c>
      <c r="C44" s="4" t="s">
        <v>105</v>
      </c>
      <c r="D44" s="54" t="s">
        <v>106</v>
      </c>
      <c r="E44" s="33">
        <v>87080000</v>
      </c>
    </row>
    <row r="45" spans="2:5" s="29" customFormat="1" ht="29.25" customHeight="1" outlineLevel="1" thickBot="1">
      <c r="B45" s="96" t="s">
        <v>89</v>
      </c>
      <c r="C45" s="97"/>
      <c r="D45" s="98"/>
      <c r="E45" s="31">
        <v>87080000</v>
      </c>
    </row>
    <row r="46" spans="2:5" s="29" customFormat="1" ht="29.85" customHeight="1" thickBot="1">
      <c r="B46" s="99" t="s">
        <v>88</v>
      </c>
      <c r="C46" s="100"/>
      <c r="D46" s="101"/>
      <c r="E46" s="32">
        <f>E27+E41+E45</f>
        <v>132714192.24000001</v>
      </c>
    </row>
    <row r="48" spans="2:5">
      <c r="D48" s="53"/>
    </row>
    <row r="50" spans="4:4">
      <c r="D50" s="53"/>
    </row>
  </sheetData>
  <mergeCells count="10">
    <mergeCell ref="C6:E6"/>
    <mergeCell ref="B2:E2"/>
    <mergeCell ref="B3:E3"/>
    <mergeCell ref="B4:E4"/>
    <mergeCell ref="B5:E5"/>
    <mergeCell ref="B7:D7"/>
    <mergeCell ref="B27:D27"/>
    <mergeCell ref="B41:D41"/>
    <mergeCell ref="B45:D45"/>
    <mergeCell ref="B46:D46"/>
  </mergeCells>
  <pageMargins left="0.7" right="0.7" top="0.75" bottom="0.75" header="0.3" footer="0.3"/>
  <pageSetup orientation="portrait" horizontalDpi="4294967294" r:id="rId1"/>
  <drawing r:id="rId2"/>
</worksheet>
</file>

<file path=xl/worksheets/sheet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E169"/>
  <sheetViews>
    <sheetView workbookViewId="0">
      <selection activeCell="B4" sqref="B4:E4"/>
    </sheetView>
  </sheetViews>
  <sheetFormatPr baseColWidth="10" defaultRowHeight="15" outlineLevelRow="2"/>
  <cols>
    <col min="1" max="1" width="11.42578125" style="26"/>
    <col min="2" max="2" width="41" style="1" customWidth="1"/>
    <col min="3" max="3" width="11.42578125" style="1"/>
    <col min="4" max="4" width="66.42578125" style="2" customWidth="1"/>
    <col min="5" max="5" width="21.5703125" style="1" customWidth="1"/>
    <col min="6" max="16384" width="11.42578125" style="1"/>
  </cols>
  <sheetData>
    <row r="2" spans="2:5" ht="22.5" customHeight="1">
      <c r="B2" s="103" t="s">
        <v>0</v>
      </c>
      <c r="C2" s="103"/>
      <c r="D2" s="103"/>
      <c r="E2" s="103"/>
    </row>
    <row r="3" spans="2:5" ht="24" customHeight="1">
      <c r="B3" s="102" t="s">
        <v>58</v>
      </c>
      <c r="C3" s="102"/>
      <c r="D3" s="102"/>
      <c r="E3" s="102"/>
    </row>
    <row r="4" spans="2:5" ht="24.75" customHeight="1">
      <c r="B4" s="103" t="s">
        <v>100</v>
      </c>
      <c r="C4" s="103"/>
      <c r="D4" s="103"/>
      <c r="E4" s="103"/>
    </row>
    <row r="5" spans="2:5" ht="26.25" customHeight="1">
      <c r="B5" s="104">
        <v>2021</v>
      </c>
      <c r="C5" s="104"/>
      <c r="D5" s="104"/>
      <c r="E5" s="104"/>
    </row>
    <row r="6" spans="2:5" ht="26.25" customHeight="1" thickBot="1"/>
    <row r="7" spans="2:5" ht="29.25" customHeight="1" thickBot="1">
      <c r="B7" s="106" t="s">
        <v>78</v>
      </c>
      <c r="C7" s="106"/>
      <c r="D7" s="107"/>
      <c r="E7" s="23" t="s">
        <v>57</v>
      </c>
    </row>
    <row r="8" spans="2:5" ht="30.75" customHeight="1" outlineLevel="2" thickBot="1">
      <c r="B8" s="18" t="s">
        <v>45</v>
      </c>
      <c r="C8" s="18" t="s">
        <v>1</v>
      </c>
      <c r="D8" s="12" t="s">
        <v>2</v>
      </c>
      <c r="E8" s="32">
        <v>1684930.83</v>
      </c>
    </row>
    <row r="9" spans="2:5" ht="29.25" customHeight="1" outlineLevel="2" thickBot="1">
      <c r="B9" s="6" t="s">
        <v>45</v>
      </c>
      <c r="C9" s="6" t="s">
        <v>3</v>
      </c>
      <c r="D9" s="7" t="s">
        <v>4</v>
      </c>
      <c r="E9" s="31">
        <v>1294588.83</v>
      </c>
    </row>
    <row r="10" spans="2:5" ht="29.25" customHeight="1" outlineLevel="2" thickBot="1">
      <c r="B10" s="4" t="s">
        <v>45</v>
      </c>
      <c r="C10" s="4" t="s">
        <v>5</v>
      </c>
      <c r="D10" s="5" t="s">
        <v>6</v>
      </c>
      <c r="E10" s="33">
        <v>1294588.83</v>
      </c>
    </row>
    <row r="11" spans="2:5" ht="28.5" customHeight="1" outlineLevel="2" thickBot="1">
      <c r="B11" s="6" t="s">
        <v>45</v>
      </c>
      <c r="C11" s="6" t="s">
        <v>7</v>
      </c>
      <c r="D11" s="7" t="s">
        <v>8</v>
      </c>
      <c r="E11" s="31">
        <v>7062411</v>
      </c>
    </row>
    <row r="12" spans="2:5" ht="33" customHeight="1" outlineLevel="2" thickBot="1">
      <c r="B12" s="4" t="s">
        <v>45</v>
      </c>
      <c r="C12" s="4" t="s">
        <v>103</v>
      </c>
      <c r="D12" s="5" t="s">
        <v>104</v>
      </c>
      <c r="E12" s="33">
        <v>116869</v>
      </c>
    </row>
    <row r="13" spans="2:5" ht="32.25" customHeight="1" outlineLevel="2" thickBot="1">
      <c r="B13" s="6" t="s">
        <v>45</v>
      </c>
      <c r="C13" s="6" t="s">
        <v>13</v>
      </c>
      <c r="D13" s="7" t="s">
        <v>14</v>
      </c>
      <c r="E13" s="31">
        <v>136737</v>
      </c>
    </row>
    <row r="14" spans="2:5" ht="45.75" customHeight="1" outlineLevel="2" thickBot="1">
      <c r="B14" s="4" t="s">
        <v>45</v>
      </c>
      <c r="C14" s="4" t="s">
        <v>15</v>
      </c>
      <c r="D14" s="5" t="s">
        <v>16</v>
      </c>
      <c r="E14" s="33">
        <v>129725</v>
      </c>
    </row>
    <row r="15" spans="2:5" ht="36" customHeight="1" outlineLevel="2" thickBot="1">
      <c r="B15" s="4" t="s">
        <v>45</v>
      </c>
      <c r="C15" s="4" t="s">
        <v>17</v>
      </c>
      <c r="D15" s="5" t="s">
        <v>18</v>
      </c>
      <c r="E15" s="33">
        <v>7012</v>
      </c>
    </row>
    <row r="16" spans="2:5" ht="45.75" customHeight="1" outlineLevel="2" thickBot="1">
      <c r="B16" s="6" t="s">
        <v>45</v>
      </c>
      <c r="C16" s="6" t="s">
        <v>19</v>
      </c>
      <c r="D16" s="7" t="s">
        <v>20</v>
      </c>
      <c r="E16" s="31">
        <v>136736</v>
      </c>
    </row>
    <row r="17" spans="2:5" ht="51" customHeight="1" outlineLevel="2" thickBot="1">
      <c r="B17" s="4" t="s">
        <v>45</v>
      </c>
      <c r="C17" s="4" t="s">
        <v>21</v>
      </c>
      <c r="D17" s="5" t="s">
        <v>22</v>
      </c>
      <c r="E17" s="33">
        <v>73627</v>
      </c>
    </row>
    <row r="18" spans="2:5" ht="48" customHeight="1" outlineLevel="2" thickBot="1">
      <c r="B18" s="4" t="s">
        <v>45</v>
      </c>
      <c r="C18" s="4" t="s">
        <v>23</v>
      </c>
      <c r="D18" s="5" t="s">
        <v>24</v>
      </c>
      <c r="E18" s="33">
        <v>42073</v>
      </c>
    </row>
    <row r="19" spans="2:5" ht="42.75" customHeight="1" outlineLevel="2" thickBot="1">
      <c r="B19" s="4" t="s">
        <v>45</v>
      </c>
      <c r="C19" s="4" t="s">
        <v>25</v>
      </c>
      <c r="D19" s="5" t="s">
        <v>26</v>
      </c>
      <c r="E19" s="33">
        <v>21036</v>
      </c>
    </row>
    <row r="20" spans="2:5" s="50" customFormat="1" ht="27" customHeight="1" outlineLevel="1" thickBot="1">
      <c r="B20" s="108" t="s">
        <v>45</v>
      </c>
      <c r="C20" s="109"/>
      <c r="D20" s="110"/>
      <c r="E20" s="31">
        <f>E8</f>
        <v>1684930.83</v>
      </c>
    </row>
    <row r="21" spans="2:5" ht="29.25" customHeight="1" outlineLevel="2" thickBot="1">
      <c r="B21" s="21" t="s">
        <v>46</v>
      </c>
      <c r="C21" s="21" t="s">
        <v>1</v>
      </c>
      <c r="D21" s="22" t="s">
        <v>2</v>
      </c>
      <c r="E21" s="32">
        <v>674728.51</v>
      </c>
    </row>
    <row r="22" spans="2:5" ht="29.25" customHeight="1" outlineLevel="2" thickBot="1">
      <c r="B22" s="6" t="s">
        <v>46</v>
      </c>
      <c r="C22" s="6" t="s">
        <v>3</v>
      </c>
      <c r="D22" s="7" t="s">
        <v>4</v>
      </c>
      <c r="E22" s="31">
        <v>462276</v>
      </c>
    </row>
    <row r="23" spans="2:5" ht="29.25" customHeight="1" outlineLevel="2" thickBot="1">
      <c r="B23" s="4" t="s">
        <v>46</v>
      </c>
      <c r="C23" s="4" t="s">
        <v>5</v>
      </c>
      <c r="D23" s="5" t="s">
        <v>6</v>
      </c>
      <c r="E23" s="33" t="s">
        <v>107</v>
      </c>
    </row>
    <row r="24" spans="2:5" ht="29.25" customHeight="1" outlineLevel="2" thickBot="1">
      <c r="B24" s="6" t="s">
        <v>46</v>
      </c>
      <c r="C24" s="6" t="s">
        <v>7</v>
      </c>
      <c r="D24" s="7" t="s">
        <v>8</v>
      </c>
      <c r="E24" s="31">
        <v>983664</v>
      </c>
    </row>
    <row r="25" spans="2:5" ht="29.25" customHeight="1" outlineLevel="2" thickBot="1">
      <c r="B25" s="4" t="s">
        <v>46</v>
      </c>
      <c r="C25" s="4" t="s">
        <v>9</v>
      </c>
      <c r="D25" s="5" t="s">
        <v>10</v>
      </c>
      <c r="E25" s="33">
        <v>56140.5</v>
      </c>
    </row>
    <row r="26" spans="2:5" ht="29.25" customHeight="1" outlineLevel="2" thickBot="1">
      <c r="B26" s="4" t="s">
        <v>46</v>
      </c>
      <c r="C26" s="4" t="s">
        <v>103</v>
      </c>
      <c r="D26" s="56" t="s">
        <v>104</v>
      </c>
      <c r="E26" s="33">
        <v>46800</v>
      </c>
    </row>
    <row r="27" spans="2:5" ht="29.25" customHeight="1" outlineLevel="2" thickBot="1">
      <c r="B27" s="6" t="s">
        <v>46</v>
      </c>
      <c r="C27" s="6" t="s">
        <v>13</v>
      </c>
      <c r="D27" s="7" t="s">
        <v>14</v>
      </c>
      <c r="E27" s="31">
        <v>54756</v>
      </c>
    </row>
    <row r="28" spans="2:5" ht="29.25" customHeight="1" outlineLevel="2" thickBot="1">
      <c r="B28" s="4" t="s">
        <v>46</v>
      </c>
      <c r="C28" s="4" t="s">
        <v>15</v>
      </c>
      <c r="D28" s="5" t="s">
        <v>16</v>
      </c>
      <c r="E28" s="33">
        <v>51948</v>
      </c>
    </row>
    <row r="29" spans="2:5" ht="29.25" customHeight="1" outlineLevel="2" thickBot="1">
      <c r="B29" s="4" t="s">
        <v>46</v>
      </c>
      <c r="C29" s="4" t="s">
        <v>17</v>
      </c>
      <c r="D29" s="5" t="s">
        <v>18</v>
      </c>
      <c r="E29" s="33">
        <v>2808</v>
      </c>
    </row>
    <row r="30" spans="2:5" ht="29.25" customHeight="1" outlineLevel="2" thickBot="1">
      <c r="B30" s="6" t="s">
        <v>46</v>
      </c>
      <c r="C30" s="6" t="s">
        <v>19</v>
      </c>
      <c r="D30" s="7" t="s">
        <v>20</v>
      </c>
      <c r="E30" s="31">
        <v>54756</v>
      </c>
    </row>
    <row r="31" spans="2:5" ht="29.25" customHeight="1" outlineLevel="2" thickBot="1">
      <c r="B31" s="4" t="s">
        <v>46</v>
      </c>
      <c r="C31" s="4" t="s">
        <v>21</v>
      </c>
      <c r="D31" s="5" t="s">
        <v>22</v>
      </c>
      <c r="E31" s="33">
        <v>29484</v>
      </c>
    </row>
    <row r="32" spans="2:5" ht="29.25" customHeight="1" outlineLevel="2" thickBot="1">
      <c r="B32" s="4" t="s">
        <v>46</v>
      </c>
      <c r="C32" s="4" t="s">
        <v>23</v>
      </c>
      <c r="D32" s="5" t="s">
        <v>24</v>
      </c>
      <c r="E32" s="33">
        <v>16848</v>
      </c>
    </row>
    <row r="33" spans="2:5" ht="29.25" customHeight="1" outlineLevel="2" thickBot="1">
      <c r="B33" s="4" t="s">
        <v>46</v>
      </c>
      <c r="C33" s="4" t="s">
        <v>25</v>
      </c>
      <c r="D33" s="5" t="s">
        <v>26</v>
      </c>
      <c r="E33" s="33">
        <v>8424</v>
      </c>
    </row>
    <row r="34" spans="2:5" ht="29.25" customHeight="1" outlineLevel="2" thickBot="1">
      <c r="B34" s="18" t="s">
        <v>46</v>
      </c>
      <c r="C34" s="18" t="s">
        <v>31</v>
      </c>
      <c r="D34" s="12" t="s">
        <v>32</v>
      </c>
      <c r="E34" s="32">
        <v>300000</v>
      </c>
    </row>
    <row r="35" spans="2:5" ht="29.25" customHeight="1" outlineLevel="2" thickBot="1">
      <c r="B35" s="6" t="s">
        <v>46</v>
      </c>
      <c r="C35" s="6" t="s">
        <v>33</v>
      </c>
      <c r="D35" s="7" t="s">
        <v>34</v>
      </c>
      <c r="E35" s="31">
        <v>300000</v>
      </c>
    </row>
    <row r="36" spans="2:5" ht="29.25" customHeight="1" outlineLevel="2" thickBot="1">
      <c r="B36" s="4" t="s">
        <v>46</v>
      </c>
      <c r="C36" s="4" t="s">
        <v>35</v>
      </c>
      <c r="D36" s="5" t="s">
        <v>36</v>
      </c>
      <c r="E36" s="33">
        <v>300000</v>
      </c>
    </row>
    <row r="37" spans="2:5" s="50" customFormat="1" ht="29.25" customHeight="1" outlineLevel="1" thickBot="1">
      <c r="B37" s="108" t="s">
        <v>59</v>
      </c>
      <c r="C37" s="109"/>
      <c r="D37" s="110"/>
      <c r="E37" s="31">
        <f>E21+E34</f>
        <v>974728.51</v>
      </c>
    </row>
    <row r="38" spans="2:5" ht="29.25" customHeight="1" outlineLevel="2" thickBot="1">
      <c r="B38" s="21" t="s">
        <v>47</v>
      </c>
      <c r="C38" s="21" t="s">
        <v>1</v>
      </c>
      <c r="D38" s="22" t="s">
        <v>2</v>
      </c>
      <c r="E38" s="32">
        <v>5409509.1500000004</v>
      </c>
    </row>
    <row r="39" spans="2:5" ht="29.25" customHeight="1" outlineLevel="2" thickBot="1">
      <c r="B39" s="6" t="s">
        <v>47</v>
      </c>
      <c r="C39" s="6" t="s">
        <v>3</v>
      </c>
      <c r="D39" s="7" t="s">
        <v>4</v>
      </c>
      <c r="E39" s="31">
        <v>4099472.15</v>
      </c>
    </row>
    <row r="40" spans="2:5" ht="29.25" customHeight="1" outlineLevel="2" thickBot="1">
      <c r="B40" s="4" t="s">
        <v>47</v>
      </c>
      <c r="C40" s="4" t="s">
        <v>5</v>
      </c>
      <c r="D40" s="5" t="s">
        <v>6</v>
      </c>
      <c r="E40" s="33">
        <v>4099472.15</v>
      </c>
    </row>
    <row r="41" spans="2:5" ht="29.25" customHeight="1" outlineLevel="2" thickBot="1">
      <c r="B41" s="6" t="s">
        <v>47</v>
      </c>
      <c r="C41" s="6" t="s">
        <v>7</v>
      </c>
      <c r="D41" s="7" t="s">
        <v>8</v>
      </c>
      <c r="E41" s="31">
        <v>432043</v>
      </c>
    </row>
    <row r="42" spans="2:5" ht="29.25" customHeight="1" outlineLevel="2" thickBot="1">
      <c r="B42" s="4" t="s">
        <v>47</v>
      </c>
      <c r="C42" s="4" t="s">
        <v>9</v>
      </c>
      <c r="D42" s="5" t="s">
        <v>10</v>
      </c>
      <c r="E42" s="33">
        <v>56833</v>
      </c>
    </row>
    <row r="43" spans="2:5" ht="29.25" customHeight="1" outlineLevel="2" thickBot="1">
      <c r="B43" s="4" t="s">
        <v>47</v>
      </c>
      <c r="C43" s="4" t="s">
        <v>103</v>
      </c>
      <c r="D43" s="5" t="s">
        <v>104</v>
      </c>
      <c r="E43" s="33">
        <v>375210</v>
      </c>
    </row>
    <row r="44" spans="2:5" ht="29.25" customHeight="1" outlineLevel="2" thickBot="1">
      <c r="B44" s="6" t="s">
        <v>47</v>
      </c>
      <c r="C44" s="6" t="s">
        <v>13</v>
      </c>
      <c r="D44" s="7" t="s">
        <v>14</v>
      </c>
      <c r="E44" s="31">
        <v>438997</v>
      </c>
    </row>
    <row r="45" spans="2:5" ht="29.25" customHeight="1" outlineLevel="2" thickBot="1">
      <c r="B45" s="4" t="s">
        <v>47</v>
      </c>
      <c r="C45" s="4" t="s">
        <v>15</v>
      </c>
      <c r="D45" s="5" t="s">
        <v>16</v>
      </c>
      <c r="E45" s="33">
        <v>416484</v>
      </c>
    </row>
    <row r="46" spans="2:5" ht="29.25" customHeight="1" outlineLevel="2" thickBot="1">
      <c r="B46" s="4" t="s">
        <v>47</v>
      </c>
      <c r="C46" s="4" t="s">
        <v>17</v>
      </c>
      <c r="D46" s="5" t="s">
        <v>18</v>
      </c>
      <c r="E46" s="33">
        <v>22513</v>
      </c>
    </row>
    <row r="47" spans="2:5" ht="29.25" customHeight="1" outlineLevel="2" thickBot="1">
      <c r="B47" s="6" t="s">
        <v>47</v>
      </c>
      <c r="C47" s="6" t="s">
        <v>19</v>
      </c>
      <c r="D47" s="7" t="s">
        <v>20</v>
      </c>
      <c r="E47" s="31">
        <v>438997</v>
      </c>
    </row>
    <row r="48" spans="2:5" ht="29.25" customHeight="1" outlineLevel="2" thickBot="1">
      <c r="B48" s="4" t="s">
        <v>47</v>
      </c>
      <c r="C48" s="4" t="s">
        <v>21</v>
      </c>
      <c r="D48" s="5" t="s">
        <v>22</v>
      </c>
      <c r="E48" s="33">
        <v>236383</v>
      </c>
    </row>
    <row r="49" spans="2:5" ht="29.25" customHeight="1" outlineLevel="2" thickBot="1">
      <c r="B49" s="4" t="s">
        <v>47</v>
      </c>
      <c r="C49" s="4" t="s">
        <v>23</v>
      </c>
      <c r="D49" s="5" t="s">
        <v>24</v>
      </c>
      <c r="E49" s="33">
        <v>135076</v>
      </c>
    </row>
    <row r="50" spans="2:5" ht="29.25" customHeight="1" outlineLevel="2" thickBot="1">
      <c r="B50" s="4" t="s">
        <v>47</v>
      </c>
      <c r="C50" s="4" t="s">
        <v>25</v>
      </c>
      <c r="D50" s="5" t="s">
        <v>26</v>
      </c>
      <c r="E50" s="33">
        <v>67538</v>
      </c>
    </row>
    <row r="51" spans="2:5" s="50" customFormat="1" ht="29.25" customHeight="1" outlineLevel="1" thickBot="1">
      <c r="B51" s="108" t="s">
        <v>47</v>
      </c>
      <c r="C51" s="109"/>
      <c r="D51" s="110"/>
      <c r="E51" s="31">
        <f>E38</f>
        <v>5409509.1500000004</v>
      </c>
    </row>
    <row r="52" spans="2:5" ht="29.25" customHeight="1" outlineLevel="2" thickBot="1">
      <c r="B52" s="21" t="s">
        <v>48</v>
      </c>
      <c r="C52" s="21" t="s">
        <v>1</v>
      </c>
      <c r="D52" s="22" t="s">
        <v>2</v>
      </c>
      <c r="E52" s="32">
        <v>1054905.0900000001</v>
      </c>
    </row>
    <row r="53" spans="2:5" ht="29.25" customHeight="1" outlineLevel="2" thickBot="1">
      <c r="B53" s="6" t="s">
        <v>48</v>
      </c>
      <c r="C53" s="6" t="s">
        <v>3</v>
      </c>
      <c r="D53" s="7" t="s">
        <v>4</v>
      </c>
      <c r="E53" s="31">
        <v>810518.09</v>
      </c>
    </row>
    <row r="54" spans="2:5" ht="29.25" customHeight="1" outlineLevel="2" thickBot="1">
      <c r="B54" s="4" t="s">
        <v>48</v>
      </c>
      <c r="C54" s="4" t="s">
        <v>5</v>
      </c>
      <c r="D54" s="5" t="s">
        <v>6</v>
      </c>
      <c r="E54" s="33">
        <v>810518.09</v>
      </c>
    </row>
    <row r="55" spans="2:5" ht="29.25" customHeight="1" outlineLevel="2" thickBot="1">
      <c r="B55" s="6" t="s">
        <v>48</v>
      </c>
      <c r="C55" s="6" t="s">
        <v>7</v>
      </c>
      <c r="D55" s="7" t="s">
        <v>8</v>
      </c>
      <c r="E55" s="31">
        <v>432043</v>
      </c>
    </row>
    <row r="56" spans="2:5" s="50" customFormat="1" ht="29.25" customHeight="1" outlineLevel="2" thickBot="1">
      <c r="B56" s="4" t="s">
        <v>48</v>
      </c>
      <c r="C56" s="4" t="s">
        <v>103</v>
      </c>
      <c r="D56" s="56" t="s">
        <v>104</v>
      </c>
      <c r="E56" s="33">
        <v>73170</v>
      </c>
    </row>
    <row r="57" spans="2:5" ht="29.25" customHeight="1" outlineLevel="2" thickBot="1">
      <c r="B57" s="6" t="s">
        <v>48</v>
      </c>
      <c r="C57" s="6" t="s">
        <v>13</v>
      </c>
      <c r="D57" s="7" t="s">
        <v>14</v>
      </c>
      <c r="E57" s="31">
        <v>85608</v>
      </c>
    </row>
    <row r="58" spans="2:5" ht="29.25" customHeight="1" outlineLevel="2" thickBot="1">
      <c r="B58" s="4" t="s">
        <v>48</v>
      </c>
      <c r="C58" s="4" t="s">
        <v>15</v>
      </c>
      <c r="D58" s="5" t="s">
        <v>16</v>
      </c>
      <c r="E58" s="33">
        <v>81218</v>
      </c>
    </row>
    <row r="59" spans="2:5" ht="29.25" customHeight="1" outlineLevel="2" thickBot="1">
      <c r="B59" s="4" t="s">
        <v>48</v>
      </c>
      <c r="C59" s="4" t="s">
        <v>17</v>
      </c>
      <c r="D59" s="5" t="s">
        <v>18</v>
      </c>
      <c r="E59" s="33">
        <v>4390</v>
      </c>
    </row>
    <row r="60" spans="2:5" ht="29.25" customHeight="1" outlineLevel="2" thickBot="1">
      <c r="B60" s="6" t="s">
        <v>48</v>
      </c>
      <c r="C60" s="6" t="s">
        <v>19</v>
      </c>
      <c r="D60" s="7" t="s">
        <v>20</v>
      </c>
      <c r="E60" s="31">
        <v>85609</v>
      </c>
    </row>
    <row r="61" spans="2:5" ht="29.25" customHeight="1" outlineLevel="2" thickBot="1">
      <c r="B61" s="4" t="s">
        <v>48</v>
      </c>
      <c r="C61" s="4" t="s">
        <v>21</v>
      </c>
      <c r="D61" s="5" t="s">
        <v>22</v>
      </c>
      <c r="E61" s="33">
        <v>46097</v>
      </c>
    </row>
    <row r="62" spans="2:5" ht="29.25" customHeight="1" outlineLevel="2" thickBot="1">
      <c r="B62" s="4" t="s">
        <v>48</v>
      </c>
      <c r="C62" s="4" t="s">
        <v>23</v>
      </c>
      <c r="D62" s="5" t="s">
        <v>24</v>
      </c>
      <c r="E62" s="33">
        <v>26341</v>
      </c>
    </row>
    <row r="63" spans="2:5" ht="29.25" customHeight="1" outlineLevel="2" thickBot="1">
      <c r="B63" s="4" t="s">
        <v>48</v>
      </c>
      <c r="C63" s="4" t="s">
        <v>25</v>
      </c>
      <c r="D63" s="5" t="s">
        <v>26</v>
      </c>
      <c r="E63" s="33">
        <v>13171</v>
      </c>
    </row>
    <row r="64" spans="2:5" s="50" customFormat="1" ht="29.25" customHeight="1" outlineLevel="1" thickBot="1">
      <c r="B64" s="108" t="s">
        <v>48</v>
      </c>
      <c r="C64" s="109"/>
      <c r="D64" s="110"/>
      <c r="E64" s="31">
        <f>E52</f>
        <v>1054905.0900000001</v>
      </c>
    </row>
    <row r="65" spans="2:5" ht="29.25" customHeight="1" outlineLevel="2" thickBot="1">
      <c r="B65" s="21" t="s">
        <v>49</v>
      </c>
      <c r="C65" s="21" t="s">
        <v>1</v>
      </c>
      <c r="D65" s="22" t="s">
        <v>2</v>
      </c>
      <c r="E65" s="32">
        <v>821953.66</v>
      </c>
    </row>
    <row r="66" spans="2:5" ht="29.25" customHeight="1" outlineLevel="2" thickBot="1">
      <c r="B66" s="6" t="s">
        <v>49</v>
      </c>
      <c r="C66" s="6" t="s">
        <v>3</v>
      </c>
      <c r="D66" s="7" t="s">
        <v>4</v>
      </c>
      <c r="E66" s="31">
        <v>631534.66</v>
      </c>
    </row>
    <row r="67" spans="2:5" ht="29.25" customHeight="1" outlineLevel="2" thickBot="1">
      <c r="B67" s="4" t="s">
        <v>49</v>
      </c>
      <c r="C67" s="4" t="s">
        <v>5</v>
      </c>
      <c r="D67" s="5" t="s">
        <v>6</v>
      </c>
      <c r="E67" s="33">
        <v>631534.66</v>
      </c>
    </row>
    <row r="68" spans="2:5" ht="29.25" customHeight="1" outlineLevel="2" thickBot="1">
      <c r="B68" s="6" t="s">
        <v>49</v>
      </c>
      <c r="C68" s="6" t="s">
        <v>7</v>
      </c>
      <c r="D68" s="7" t="s">
        <v>8</v>
      </c>
      <c r="E68" s="31">
        <v>57012</v>
      </c>
    </row>
    <row r="69" spans="2:5" ht="29.25" customHeight="1" outlineLevel="2" thickBot="1">
      <c r="B69" s="4" t="s">
        <v>49</v>
      </c>
      <c r="C69" s="4" t="s">
        <v>103</v>
      </c>
      <c r="D69" s="5" t="s">
        <v>104</v>
      </c>
      <c r="E69" s="33">
        <v>57012</v>
      </c>
    </row>
    <row r="70" spans="2:5" ht="29.25" customHeight="1" outlineLevel="2" thickBot="1">
      <c r="B70" s="6" t="s">
        <v>49</v>
      </c>
      <c r="C70" s="6" t="s">
        <v>13</v>
      </c>
      <c r="D70" s="7" t="s">
        <v>14</v>
      </c>
      <c r="E70" s="31">
        <v>66704</v>
      </c>
    </row>
    <row r="71" spans="2:5" ht="29.25" customHeight="1" outlineLevel="2" thickBot="1">
      <c r="B71" s="4" t="s">
        <v>49</v>
      </c>
      <c r="C71" s="4" t="s">
        <v>15</v>
      </c>
      <c r="D71" s="5" t="s">
        <v>16</v>
      </c>
      <c r="E71" s="33">
        <v>63283</v>
      </c>
    </row>
    <row r="72" spans="2:5" ht="29.25" customHeight="1" outlineLevel="2" thickBot="1">
      <c r="B72" s="4" t="s">
        <v>49</v>
      </c>
      <c r="C72" s="4" t="s">
        <v>17</v>
      </c>
      <c r="D72" s="5" t="s">
        <v>18</v>
      </c>
      <c r="E72" s="33">
        <v>3421</v>
      </c>
    </row>
    <row r="73" spans="2:5" ht="29.25" customHeight="1" outlineLevel="2" thickBot="1">
      <c r="B73" s="6" t="s">
        <v>49</v>
      </c>
      <c r="C73" s="6" t="s">
        <v>19</v>
      </c>
      <c r="D73" s="7" t="s">
        <v>20</v>
      </c>
      <c r="E73" s="31">
        <v>66703</v>
      </c>
    </row>
    <row r="74" spans="2:5" ht="29.25" customHeight="1" outlineLevel="2" thickBot="1">
      <c r="B74" s="4" t="s">
        <v>49</v>
      </c>
      <c r="C74" s="4" t="s">
        <v>21</v>
      </c>
      <c r="D74" s="5" t="s">
        <v>22</v>
      </c>
      <c r="E74" s="33">
        <v>35917</v>
      </c>
    </row>
    <row r="75" spans="2:5" ht="29.25" customHeight="1" outlineLevel="2" thickBot="1">
      <c r="B75" s="4" t="s">
        <v>49</v>
      </c>
      <c r="C75" s="4" t="s">
        <v>23</v>
      </c>
      <c r="D75" s="5" t="s">
        <v>24</v>
      </c>
      <c r="E75" s="33">
        <v>20524</v>
      </c>
    </row>
    <row r="76" spans="2:5" ht="29.25" customHeight="1" outlineLevel="2" thickBot="1">
      <c r="B76" s="4" t="s">
        <v>49</v>
      </c>
      <c r="C76" s="4" t="s">
        <v>25</v>
      </c>
      <c r="D76" s="5" t="s">
        <v>26</v>
      </c>
      <c r="E76" s="33">
        <v>10262</v>
      </c>
    </row>
    <row r="77" spans="2:5" ht="29.25" customHeight="1" outlineLevel="2" thickBot="1">
      <c r="B77" s="18" t="s">
        <v>49</v>
      </c>
      <c r="C77" s="18" t="s">
        <v>31</v>
      </c>
      <c r="D77" s="12" t="s">
        <v>32</v>
      </c>
      <c r="E77" s="32">
        <v>800000</v>
      </c>
    </row>
    <row r="78" spans="2:5" ht="29.25" customHeight="1" outlineLevel="2" thickBot="1">
      <c r="B78" s="6" t="s">
        <v>49</v>
      </c>
      <c r="C78" s="6" t="s">
        <v>33</v>
      </c>
      <c r="D78" s="7" t="s">
        <v>34</v>
      </c>
      <c r="E78" s="31">
        <v>800000</v>
      </c>
    </row>
    <row r="79" spans="2:5" ht="29.25" customHeight="1" outlineLevel="2" thickBot="1">
      <c r="B79" s="4" t="s">
        <v>49</v>
      </c>
      <c r="C79" s="4" t="s">
        <v>35</v>
      </c>
      <c r="D79" s="5" t="s">
        <v>36</v>
      </c>
      <c r="E79" s="33">
        <v>800000</v>
      </c>
    </row>
    <row r="80" spans="2:5" s="50" customFormat="1" ht="29.25" customHeight="1" outlineLevel="1" thickBot="1">
      <c r="B80" s="108" t="s">
        <v>49</v>
      </c>
      <c r="C80" s="109"/>
      <c r="D80" s="110"/>
      <c r="E80" s="31">
        <f>E65+E77</f>
        <v>1621953.6600000001</v>
      </c>
    </row>
    <row r="81" spans="2:5" ht="29.25" customHeight="1" outlineLevel="2" thickBot="1">
      <c r="B81" s="10" t="s">
        <v>50</v>
      </c>
      <c r="C81" s="10" t="s">
        <v>1</v>
      </c>
      <c r="D81" s="11" t="s">
        <v>2</v>
      </c>
      <c r="E81" s="32">
        <v>1935704.03</v>
      </c>
    </row>
    <row r="82" spans="2:5" ht="29.25" customHeight="1" outlineLevel="2" thickBot="1">
      <c r="B82" s="6" t="s">
        <v>50</v>
      </c>
      <c r="C82" s="6" t="s">
        <v>3</v>
      </c>
      <c r="D82" s="7" t="s">
        <v>4</v>
      </c>
      <c r="E82" s="31">
        <v>1359603.67</v>
      </c>
    </row>
    <row r="83" spans="2:5" ht="29.25" customHeight="1" outlineLevel="2" thickBot="1">
      <c r="B83" s="4" t="s">
        <v>50</v>
      </c>
      <c r="C83" s="4" t="s">
        <v>5</v>
      </c>
      <c r="D83" s="5" t="s">
        <v>6</v>
      </c>
      <c r="E83" s="33">
        <v>1359603.67</v>
      </c>
    </row>
    <row r="84" spans="2:5" ht="29.25" customHeight="1" outlineLevel="2" thickBot="1">
      <c r="B84" s="6" t="s">
        <v>50</v>
      </c>
      <c r="C84" s="6" t="s">
        <v>7</v>
      </c>
      <c r="D84" s="7" t="s">
        <v>8</v>
      </c>
      <c r="E84" s="31">
        <v>261924.36</v>
      </c>
    </row>
    <row r="85" spans="2:5" ht="29.25" customHeight="1" outlineLevel="2" thickBot="1">
      <c r="B85" s="4" t="s">
        <v>50</v>
      </c>
      <c r="C85" s="4" t="s">
        <v>9</v>
      </c>
      <c r="D85" s="5" t="s">
        <v>10</v>
      </c>
      <c r="E85" s="33">
        <v>127661.36</v>
      </c>
    </row>
    <row r="86" spans="2:5" ht="29.25" customHeight="1" outlineLevel="2" thickBot="1">
      <c r="B86" s="4" t="s">
        <v>50</v>
      </c>
      <c r="C86" s="4" t="s">
        <v>103</v>
      </c>
      <c r="D86" s="5" t="s">
        <v>104</v>
      </c>
      <c r="E86" s="33">
        <v>134263</v>
      </c>
    </row>
    <row r="87" spans="2:5" ht="29.25" customHeight="1" outlineLevel="2" thickBot="1">
      <c r="B87" s="6" t="s">
        <v>50</v>
      </c>
      <c r="C87" s="6" t="s">
        <v>13</v>
      </c>
      <c r="D87" s="7" t="s">
        <v>14</v>
      </c>
      <c r="E87" s="31">
        <v>157088</v>
      </c>
    </row>
    <row r="88" spans="2:5" ht="29.25" customHeight="1" outlineLevel="2" thickBot="1">
      <c r="B88" s="4" t="s">
        <v>50</v>
      </c>
      <c r="C88" s="4" t="s">
        <v>15</v>
      </c>
      <c r="D88" s="5" t="s">
        <v>16</v>
      </c>
      <c r="E88" s="33">
        <v>149032</v>
      </c>
    </row>
    <row r="89" spans="2:5" ht="29.25" customHeight="1" outlineLevel="2" thickBot="1">
      <c r="B89" s="4" t="s">
        <v>50</v>
      </c>
      <c r="C89" s="4" t="s">
        <v>17</v>
      </c>
      <c r="D89" s="5" t="s">
        <v>18</v>
      </c>
      <c r="E89" s="33">
        <v>8056</v>
      </c>
    </row>
    <row r="90" spans="2:5" ht="29.25" customHeight="1" outlineLevel="2" thickBot="1">
      <c r="B90" s="6" t="s">
        <v>50</v>
      </c>
      <c r="C90" s="6" t="s">
        <v>19</v>
      </c>
      <c r="D90" s="7" t="s">
        <v>20</v>
      </c>
      <c r="E90" s="31">
        <v>157088</v>
      </c>
    </row>
    <row r="91" spans="2:5" ht="29.25" customHeight="1" outlineLevel="2" thickBot="1">
      <c r="B91" s="4" t="s">
        <v>50</v>
      </c>
      <c r="C91" s="4" t="s">
        <v>21</v>
      </c>
      <c r="D91" s="5" t="s">
        <v>22</v>
      </c>
      <c r="E91" s="33">
        <v>84586</v>
      </c>
    </row>
    <row r="92" spans="2:5" ht="29.25" customHeight="1" outlineLevel="2" thickBot="1">
      <c r="B92" s="4" t="s">
        <v>50</v>
      </c>
      <c r="C92" s="4" t="s">
        <v>23</v>
      </c>
      <c r="D92" s="5" t="s">
        <v>24</v>
      </c>
      <c r="E92" s="33">
        <v>48335</v>
      </c>
    </row>
    <row r="93" spans="2:5" ht="29.25" customHeight="1" outlineLevel="2" thickBot="1">
      <c r="B93" s="4" t="s">
        <v>50</v>
      </c>
      <c r="C93" s="4" t="s">
        <v>25</v>
      </c>
      <c r="D93" s="5" t="s">
        <v>26</v>
      </c>
      <c r="E93" s="33">
        <v>24167</v>
      </c>
    </row>
    <row r="94" spans="2:5" s="50" customFormat="1" ht="29.25" customHeight="1" outlineLevel="1" thickBot="1">
      <c r="B94" s="108" t="s">
        <v>60</v>
      </c>
      <c r="C94" s="109"/>
      <c r="D94" s="110"/>
      <c r="E94" s="31">
        <f>E81</f>
        <v>1935704.03</v>
      </c>
    </row>
    <row r="95" spans="2:5" ht="29.25" customHeight="1" outlineLevel="2" thickBot="1">
      <c r="B95" s="10" t="s">
        <v>51</v>
      </c>
      <c r="C95" s="10" t="s">
        <v>1</v>
      </c>
      <c r="D95" s="11" t="s">
        <v>2</v>
      </c>
      <c r="E95" s="32">
        <v>1654063.32</v>
      </c>
    </row>
    <row r="96" spans="2:5" ht="29.25" customHeight="1" outlineLevel="2" thickBot="1">
      <c r="B96" s="6" t="s">
        <v>51</v>
      </c>
      <c r="C96" s="6" t="s">
        <v>3</v>
      </c>
      <c r="D96" s="7" t="s">
        <v>4</v>
      </c>
      <c r="E96" s="33">
        <v>1085167.83</v>
      </c>
    </row>
    <row r="97" spans="2:5" ht="29.25" customHeight="1" outlineLevel="2" thickBot="1">
      <c r="B97" s="4" t="s">
        <v>51</v>
      </c>
      <c r="C97" s="4" t="s">
        <v>5</v>
      </c>
      <c r="D97" s="5" t="s">
        <v>6</v>
      </c>
      <c r="E97" s="33">
        <v>1085167.83</v>
      </c>
    </row>
    <row r="98" spans="2:5" ht="29.25" customHeight="1" outlineLevel="2" thickBot="1">
      <c r="B98" s="6" t="s">
        <v>51</v>
      </c>
      <c r="C98" s="6" t="s">
        <v>7</v>
      </c>
      <c r="D98" s="7" t="s">
        <v>8</v>
      </c>
      <c r="E98" s="31">
        <v>300431.49</v>
      </c>
    </row>
    <row r="99" spans="2:5" ht="29.25" customHeight="1" outlineLevel="2" thickBot="1">
      <c r="B99" s="4" t="s">
        <v>51</v>
      </c>
      <c r="C99" s="4" t="s">
        <v>9</v>
      </c>
      <c r="D99" s="5" t="s">
        <v>10</v>
      </c>
      <c r="E99" s="33">
        <v>185703.49</v>
      </c>
    </row>
    <row r="100" spans="2:5" ht="29.25" customHeight="1" outlineLevel="2" thickBot="1">
      <c r="B100" s="4" t="s">
        <v>51</v>
      </c>
      <c r="C100" s="4" t="s">
        <v>103</v>
      </c>
      <c r="D100" s="5" t="s">
        <v>104</v>
      </c>
      <c r="E100" s="33">
        <v>114728</v>
      </c>
    </row>
    <row r="101" spans="2:5" ht="29.25" customHeight="1" outlineLevel="2" thickBot="1">
      <c r="B101" s="6" t="s">
        <v>51</v>
      </c>
      <c r="C101" s="6" t="s">
        <v>13</v>
      </c>
      <c r="D101" s="7" t="s">
        <v>14</v>
      </c>
      <c r="E101" s="31">
        <v>134232</v>
      </c>
    </row>
    <row r="102" spans="2:5" ht="29.25" customHeight="1" outlineLevel="2" thickBot="1">
      <c r="B102" s="4" t="s">
        <v>51</v>
      </c>
      <c r="C102" s="4" t="s">
        <v>15</v>
      </c>
      <c r="D102" s="5" t="s">
        <v>16</v>
      </c>
      <c r="E102" s="33">
        <v>127348</v>
      </c>
    </row>
    <row r="103" spans="2:5" ht="29.25" customHeight="1" outlineLevel="2" thickBot="1">
      <c r="B103" s="4" t="s">
        <v>51</v>
      </c>
      <c r="C103" s="4" t="s">
        <v>17</v>
      </c>
      <c r="D103" s="5" t="s">
        <v>18</v>
      </c>
      <c r="E103" s="33">
        <v>6884</v>
      </c>
    </row>
    <row r="104" spans="2:5" ht="29.25" customHeight="1" outlineLevel="2" thickBot="1">
      <c r="B104" s="6" t="s">
        <v>51</v>
      </c>
      <c r="C104" s="6" t="s">
        <v>19</v>
      </c>
      <c r="D104" s="7" t="s">
        <v>20</v>
      </c>
      <c r="E104" s="31">
        <v>134232</v>
      </c>
    </row>
    <row r="105" spans="2:5" ht="29.25" customHeight="1" outlineLevel="2" thickBot="1">
      <c r="B105" s="4" t="s">
        <v>51</v>
      </c>
      <c r="C105" s="4" t="s">
        <v>21</v>
      </c>
      <c r="D105" s="5" t="s">
        <v>22</v>
      </c>
      <c r="E105" s="33">
        <v>72279</v>
      </c>
    </row>
    <row r="106" spans="2:5" ht="29.25" customHeight="1" outlineLevel="2" thickBot="1">
      <c r="B106" s="4" t="s">
        <v>51</v>
      </c>
      <c r="C106" s="4" t="s">
        <v>23</v>
      </c>
      <c r="D106" s="5" t="s">
        <v>24</v>
      </c>
      <c r="E106" s="33">
        <v>41302</v>
      </c>
    </row>
    <row r="107" spans="2:5" ht="29.25" customHeight="1" outlineLevel="2" thickBot="1">
      <c r="B107" s="4" t="s">
        <v>51</v>
      </c>
      <c r="C107" s="4" t="s">
        <v>25</v>
      </c>
      <c r="D107" s="5" t="s">
        <v>26</v>
      </c>
      <c r="E107" s="33">
        <v>20651</v>
      </c>
    </row>
    <row r="108" spans="2:5" s="50" customFormat="1" ht="29.25" customHeight="1" outlineLevel="1" thickBot="1">
      <c r="B108" s="108" t="s">
        <v>51</v>
      </c>
      <c r="C108" s="109"/>
      <c r="D108" s="110"/>
      <c r="E108" s="31">
        <f>E95</f>
        <v>1654063.32</v>
      </c>
    </row>
    <row r="109" spans="2:5" ht="29.25" customHeight="1" outlineLevel="2" thickBot="1">
      <c r="B109" s="10" t="s">
        <v>56</v>
      </c>
      <c r="C109" s="10" t="s">
        <v>1</v>
      </c>
      <c r="D109" s="11" t="s">
        <v>2</v>
      </c>
      <c r="E109" s="32">
        <v>131771.69</v>
      </c>
    </row>
    <row r="110" spans="2:5" ht="29.25" customHeight="1" outlineLevel="2" thickBot="1">
      <c r="B110" s="6" t="s">
        <v>56</v>
      </c>
      <c r="C110" s="6" t="s">
        <v>3</v>
      </c>
      <c r="D110" s="7" t="s">
        <v>4</v>
      </c>
      <c r="E110" s="31">
        <v>100408.69</v>
      </c>
    </row>
    <row r="111" spans="2:5" ht="29.25" customHeight="1" outlineLevel="2" thickBot="1">
      <c r="B111" s="4" t="s">
        <v>56</v>
      </c>
      <c r="C111" s="4" t="s">
        <v>5</v>
      </c>
      <c r="D111" s="5" t="s">
        <v>6</v>
      </c>
      <c r="E111" s="33">
        <v>100408.69</v>
      </c>
    </row>
    <row r="112" spans="2:5" ht="29.25" customHeight="1" outlineLevel="2" thickBot="1">
      <c r="B112" s="6" t="s">
        <v>56</v>
      </c>
      <c r="C112" s="6" t="s">
        <v>7</v>
      </c>
      <c r="D112" s="7" t="s">
        <v>8</v>
      </c>
      <c r="E112" s="33">
        <v>9064</v>
      </c>
    </row>
    <row r="113" spans="2:5" ht="29.25" customHeight="1" outlineLevel="2" thickBot="1">
      <c r="B113" s="4" t="s">
        <v>56</v>
      </c>
      <c r="C113" s="4" t="s">
        <v>103</v>
      </c>
      <c r="D113" s="5" t="s">
        <v>104</v>
      </c>
      <c r="E113" s="33">
        <v>9064</v>
      </c>
    </row>
    <row r="114" spans="2:5" ht="29.25" customHeight="1" outlineLevel="2" thickBot="1">
      <c r="B114" s="6" t="s">
        <v>56</v>
      </c>
      <c r="C114" s="6" t="s">
        <v>13</v>
      </c>
      <c r="D114" s="7" t="s">
        <v>14</v>
      </c>
      <c r="E114" s="31">
        <v>11693</v>
      </c>
    </row>
    <row r="115" spans="2:5" ht="29.25" customHeight="1" outlineLevel="2" thickBot="1">
      <c r="B115" s="4" t="s">
        <v>56</v>
      </c>
      <c r="C115" s="4" t="s">
        <v>15</v>
      </c>
      <c r="D115" s="5" t="s">
        <v>16</v>
      </c>
      <c r="E115" s="33">
        <v>10061</v>
      </c>
    </row>
    <row r="116" spans="2:5" ht="29.25" customHeight="1" outlineLevel="2" thickBot="1">
      <c r="B116" s="4" t="s">
        <v>56</v>
      </c>
      <c r="C116" s="4" t="s">
        <v>17</v>
      </c>
      <c r="D116" s="5" t="s">
        <v>18</v>
      </c>
      <c r="E116" s="33">
        <v>1632</v>
      </c>
    </row>
    <row r="117" spans="2:5" ht="29.25" customHeight="1" outlineLevel="2" thickBot="1">
      <c r="B117" s="6" t="s">
        <v>56</v>
      </c>
      <c r="C117" s="6" t="s">
        <v>19</v>
      </c>
      <c r="D117" s="7" t="s">
        <v>20</v>
      </c>
      <c r="E117" s="31">
        <v>10606</v>
      </c>
    </row>
    <row r="118" spans="2:5" ht="29.25" customHeight="1" outlineLevel="2" thickBot="1">
      <c r="B118" s="4" t="s">
        <v>56</v>
      </c>
      <c r="C118" s="4" t="s">
        <v>21</v>
      </c>
      <c r="D118" s="5" t="s">
        <v>22</v>
      </c>
      <c r="E118" s="33">
        <v>5711</v>
      </c>
    </row>
    <row r="119" spans="2:5" ht="29.25" customHeight="1" outlineLevel="2" thickBot="1">
      <c r="B119" s="4" t="s">
        <v>56</v>
      </c>
      <c r="C119" s="4" t="s">
        <v>23</v>
      </c>
      <c r="D119" s="5" t="s">
        <v>24</v>
      </c>
      <c r="E119" s="33">
        <v>3263</v>
      </c>
    </row>
    <row r="120" spans="2:5" ht="29.25" customHeight="1" outlineLevel="2" thickBot="1">
      <c r="B120" s="4" t="s">
        <v>56</v>
      </c>
      <c r="C120" s="4" t="s">
        <v>25</v>
      </c>
      <c r="D120" s="5" t="s">
        <v>26</v>
      </c>
      <c r="E120" s="33">
        <v>1632</v>
      </c>
    </row>
    <row r="121" spans="2:5" s="50" customFormat="1" ht="29.25" customHeight="1" outlineLevel="1" thickBot="1">
      <c r="B121" s="108" t="s">
        <v>61</v>
      </c>
      <c r="C121" s="109"/>
      <c r="D121" s="110"/>
      <c r="E121" s="31">
        <f>E109</f>
        <v>131771.69</v>
      </c>
    </row>
    <row r="122" spans="2:5" ht="29.25" customHeight="1" outlineLevel="2" thickBot="1">
      <c r="B122" s="10" t="s">
        <v>52</v>
      </c>
      <c r="C122" s="10" t="s">
        <v>1</v>
      </c>
      <c r="D122" s="11" t="s">
        <v>2</v>
      </c>
      <c r="E122" s="32">
        <v>1454649.61</v>
      </c>
    </row>
    <row r="123" spans="2:5" ht="29.25" customHeight="1" outlineLevel="2" thickBot="1">
      <c r="B123" s="6" t="s">
        <v>52</v>
      </c>
      <c r="C123" s="6" t="s">
        <v>3</v>
      </c>
      <c r="D123" s="7" t="s">
        <v>4</v>
      </c>
      <c r="E123" s="31">
        <v>1117655.6100000001</v>
      </c>
    </row>
    <row r="124" spans="2:5" ht="29.25" customHeight="1" outlineLevel="2" thickBot="1">
      <c r="B124" s="4" t="s">
        <v>52</v>
      </c>
      <c r="C124" s="4" t="s">
        <v>5</v>
      </c>
      <c r="D124" s="5" t="s">
        <v>6</v>
      </c>
      <c r="E124" s="33">
        <v>1117655.6100000001</v>
      </c>
    </row>
    <row r="125" spans="2:5" ht="29.25" customHeight="1" outlineLevel="2" thickBot="1">
      <c r="B125" s="6" t="s">
        <v>52</v>
      </c>
      <c r="C125" s="6" t="s">
        <v>7</v>
      </c>
      <c r="D125" s="7" t="s">
        <v>8</v>
      </c>
      <c r="E125" s="31">
        <v>100896</v>
      </c>
    </row>
    <row r="126" spans="2:5" ht="29.25" customHeight="1" outlineLevel="2" thickBot="1">
      <c r="B126" s="4" t="s">
        <v>52</v>
      </c>
      <c r="C126" s="4" t="s">
        <v>103</v>
      </c>
      <c r="D126" s="5" t="s">
        <v>104</v>
      </c>
      <c r="E126" s="33">
        <v>100896</v>
      </c>
    </row>
    <row r="127" spans="2:5" ht="29.25" customHeight="1" outlineLevel="2" thickBot="1">
      <c r="B127" s="6" t="s">
        <v>52</v>
      </c>
      <c r="C127" s="6" t="s">
        <v>13</v>
      </c>
      <c r="D127" s="7" t="s">
        <v>14</v>
      </c>
      <c r="E127" s="31">
        <v>118049</v>
      </c>
    </row>
    <row r="128" spans="2:5" ht="29.25" customHeight="1" outlineLevel="2" thickBot="1">
      <c r="B128" s="4" t="s">
        <v>52</v>
      </c>
      <c r="C128" s="4" t="s">
        <v>15</v>
      </c>
      <c r="D128" s="5" t="s">
        <v>16</v>
      </c>
      <c r="E128" s="33">
        <v>111995</v>
      </c>
    </row>
    <row r="129" spans="2:5" ht="29.25" customHeight="1" outlineLevel="2" thickBot="1">
      <c r="B129" s="4" t="s">
        <v>52</v>
      </c>
      <c r="C129" s="4" t="s">
        <v>17</v>
      </c>
      <c r="D129" s="5" t="s">
        <v>18</v>
      </c>
      <c r="E129" s="33">
        <v>6054</v>
      </c>
    </row>
    <row r="130" spans="2:5" ht="29.25" customHeight="1" outlineLevel="2" thickBot="1">
      <c r="B130" s="6" t="s">
        <v>52</v>
      </c>
      <c r="C130" s="6" t="s">
        <v>19</v>
      </c>
      <c r="D130" s="7" t="s">
        <v>20</v>
      </c>
      <c r="E130" s="31">
        <v>118049</v>
      </c>
    </row>
    <row r="131" spans="2:5" ht="29.25" customHeight="1" outlineLevel="2" thickBot="1">
      <c r="B131" s="4" t="s">
        <v>52</v>
      </c>
      <c r="C131" s="4" t="s">
        <v>21</v>
      </c>
      <c r="D131" s="5" t="s">
        <v>22</v>
      </c>
      <c r="E131" s="33">
        <v>63565</v>
      </c>
    </row>
    <row r="132" spans="2:5" ht="29.25" customHeight="1" outlineLevel="2" thickBot="1">
      <c r="B132" s="4" t="s">
        <v>52</v>
      </c>
      <c r="C132" s="4" t="s">
        <v>23</v>
      </c>
      <c r="D132" s="5" t="s">
        <v>24</v>
      </c>
      <c r="E132" s="33">
        <v>36323</v>
      </c>
    </row>
    <row r="133" spans="2:5" ht="29.25" customHeight="1" outlineLevel="2" thickBot="1">
      <c r="B133" s="4" t="s">
        <v>52</v>
      </c>
      <c r="C133" s="4" t="s">
        <v>25</v>
      </c>
      <c r="D133" s="5" t="s">
        <v>26</v>
      </c>
      <c r="E133" s="33">
        <v>18161</v>
      </c>
    </row>
    <row r="134" spans="2:5" ht="29.25" customHeight="1" outlineLevel="2" thickBot="1">
      <c r="B134" s="10" t="s">
        <v>52</v>
      </c>
      <c r="C134" s="10" t="s">
        <v>31</v>
      </c>
      <c r="D134" s="11" t="s">
        <v>32</v>
      </c>
      <c r="E134" s="32">
        <v>500000</v>
      </c>
    </row>
    <row r="135" spans="2:5" ht="29.25" customHeight="1" outlineLevel="2" thickBot="1">
      <c r="B135" s="6" t="s">
        <v>52</v>
      </c>
      <c r="C135" s="6" t="s">
        <v>33</v>
      </c>
      <c r="D135" s="7" t="s">
        <v>34</v>
      </c>
      <c r="E135" s="33">
        <v>500000</v>
      </c>
    </row>
    <row r="136" spans="2:5" ht="29.25" customHeight="1" outlineLevel="2" thickBot="1">
      <c r="B136" s="4" t="s">
        <v>52</v>
      </c>
      <c r="C136" s="4" t="s">
        <v>35</v>
      </c>
      <c r="D136" s="5" t="s">
        <v>36</v>
      </c>
      <c r="E136" s="33">
        <v>500000</v>
      </c>
    </row>
    <row r="137" spans="2:5" s="50" customFormat="1" ht="29.25" customHeight="1" outlineLevel="1" thickBot="1">
      <c r="B137" s="108" t="s">
        <v>52</v>
      </c>
      <c r="C137" s="109"/>
      <c r="D137" s="110"/>
      <c r="E137" s="31">
        <f>E122+E134</f>
        <v>1954649.61</v>
      </c>
    </row>
    <row r="138" spans="2:5" ht="29.25" customHeight="1" outlineLevel="2" thickBot="1">
      <c r="B138" s="10" t="s">
        <v>53</v>
      </c>
      <c r="C138" s="10" t="s">
        <v>1</v>
      </c>
      <c r="D138" s="11" t="s">
        <v>2</v>
      </c>
      <c r="E138" s="32">
        <v>10398417.02</v>
      </c>
    </row>
    <row r="139" spans="2:5" ht="29.25" customHeight="1" outlineLevel="2" thickBot="1">
      <c r="B139" s="6" t="s">
        <v>53</v>
      </c>
      <c r="C139" s="6" t="s">
        <v>3</v>
      </c>
      <c r="D139" s="7" t="s">
        <v>4</v>
      </c>
      <c r="E139" s="31">
        <v>7860578.4900000002</v>
      </c>
    </row>
    <row r="140" spans="2:5" ht="29.25" customHeight="1" outlineLevel="2" thickBot="1">
      <c r="B140" s="4" t="s">
        <v>53</v>
      </c>
      <c r="C140" s="4" t="s">
        <v>5</v>
      </c>
      <c r="D140" s="51" t="s">
        <v>6</v>
      </c>
      <c r="E140" s="33">
        <v>7860578.4900000002</v>
      </c>
    </row>
    <row r="141" spans="2:5" ht="29.25" customHeight="1" outlineLevel="2" thickBot="1">
      <c r="B141" s="6" t="s">
        <v>53</v>
      </c>
      <c r="C141" s="6" t="s">
        <v>7</v>
      </c>
      <c r="D141" s="7" t="s">
        <v>8</v>
      </c>
      <c r="E141" s="31">
        <v>850118.53</v>
      </c>
    </row>
    <row r="142" spans="2:5" ht="29.25" customHeight="1" outlineLevel="2" thickBot="1">
      <c r="B142" s="4" t="s">
        <v>53</v>
      </c>
      <c r="C142" s="4" t="s">
        <v>9</v>
      </c>
      <c r="D142" s="51" t="s">
        <v>10</v>
      </c>
      <c r="E142" s="33">
        <v>128870.53</v>
      </c>
    </row>
    <row r="143" spans="2:5" ht="29.25" customHeight="1" outlineLevel="2" thickBot="1">
      <c r="B143" s="4" t="s">
        <v>53</v>
      </c>
      <c r="C143" s="4" t="s">
        <v>103</v>
      </c>
      <c r="D143" s="51" t="s">
        <v>104</v>
      </c>
      <c r="E143" s="33">
        <v>721248</v>
      </c>
    </row>
    <row r="144" spans="2:5" ht="29.25" customHeight="1" outlineLevel="2" thickBot="1">
      <c r="B144" s="6" t="s">
        <v>53</v>
      </c>
      <c r="C144" s="6" t="s">
        <v>13</v>
      </c>
      <c r="D144" s="7" t="s">
        <v>14</v>
      </c>
      <c r="E144" s="31">
        <v>843860</v>
      </c>
    </row>
    <row r="145" spans="2:5" ht="29.25" customHeight="1" outlineLevel="2" thickBot="1">
      <c r="B145" s="4" t="s">
        <v>53</v>
      </c>
      <c r="C145" s="4" t="s">
        <v>15</v>
      </c>
      <c r="D145" s="51" t="s">
        <v>16</v>
      </c>
      <c r="E145" s="33">
        <v>800585</v>
      </c>
    </row>
    <row r="146" spans="2:5" ht="29.25" customHeight="1" outlineLevel="2" thickBot="1">
      <c r="B146" s="4" t="s">
        <v>53</v>
      </c>
      <c r="C146" s="4" t="s">
        <v>17</v>
      </c>
      <c r="D146" s="51" t="s">
        <v>18</v>
      </c>
      <c r="E146" s="33">
        <v>43275</v>
      </c>
    </row>
    <row r="147" spans="2:5" ht="29.25" customHeight="1" outlineLevel="2" thickBot="1">
      <c r="B147" s="6" t="s">
        <v>53</v>
      </c>
      <c r="C147" s="6" t="s">
        <v>19</v>
      </c>
      <c r="D147" s="7" t="s">
        <v>20</v>
      </c>
      <c r="E147" s="31">
        <v>843860</v>
      </c>
    </row>
    <row r="148" spans="2:5" ht="29.25" customHeight="1" outlineLevel="2" thickBot="1">
      <c r="B148" s="4" t="s">
        <v>53</v>
      </c>
      <c r="C148" s="4" t="s">
        <v>21</v>
      </c>
      <c r="D148" s="51" t="s">
        <v>22</v>
      </c>
      <c r="E148" s="33">
        <v>454386</v>
      </c>
    </row>
    <row r="149" spans="2:5" ht="29.25" customHeight="1" outlineLevel="2" thickBot="1">
      <c r="B149" s="4" t="s">
        <v>53</v>
      </c>
      <c r="C149" s="4" t="s">
        <v>23</v>
      </c>
      <c r="D149" s="51" t="s">
        <v>24</v>
      </c>
      <c r="E149" s="33">
        <v>259649</v>
      </c>
    </row>
    <row r="150" spans="2:5" ht="29.25" customHeight="1" outlineLevel="2" thickBot="1">
      <c r="B150" s="4" t="s">
        <v>53</v>
      </c>
      <c r="C150" s="4" t="s">
        <v>25</v>
      </c>
      <c r="D150" s="51" t="s">
        <v>26</v>
      </c>
      <c r="E150" s="33">
        <v>129825</v>
      </c>
    </row>
    <row r="151" spans="2:5" s="50" customFormat="1" ht="29.25" customHeight="1" outlineLevel="2" thickBot="1">
      <c r="B151" s="8" t="s">
        <v>53</v>
      </c>
      <c r="C151" s="8" t="s">
        <v>37</v>
      </c>
      <c r="D151" s="9" t="s">
        <v>38</v>
      </c>
      <c r="E151" s="32">
        <v>8000000</v>
      </c>
    </row>
    <row r="152" spans="2:5" s="50" customFormat="1" ht="29.25" customHeight="1" outlineLevel="2" thickBot="1">
      <c r="B152" s="6" t="s">
        <v>53</v>
      </c>
      <c r="C152" s="6" t="s">
        <v>39</v>
      </c>
      <c r="D152" s="7" t="s">
        <v>40</v>
      </c>
      <c r="E152" s="31">
        <v>8000000</v>
      </c>
    </row>
    <row r="153" spans="2:5" s="50" customFormat="1" ht="29.25" customHeight="1" outlineLevel="2" thickBot="1">
      <c r="B153" s="4" t="s">
        <v>53</v>
      </c>
      <c r="C153" s="4" t="s">
        <v>96</v>
      </c>
      <c r="D153" s="55" t="s">
        <v>97</v>
      </c>
      <c r="E153" s="33">
        <v>8000000</v>
      </c>
    </row>
    <row r="154" spans="2:5" s="50" customFormat="1" ht="29.25" customHeight="1" outlineLevel="1" thickBot="1">
      <c r="B154" s="108" t="s">
        <v>53</v>
      </c>
      <c r="C154" s="109"/>
      <c r="D154" s="110"/>
      <c r="E154" s="31">
        <f>E138+E151</f>
        <v>18398417.02</v>
      </c>
    </row>
    <row r="155" spans="2:5" ht="29.25" customHeight="1" outlineLevel="2" thickBot="1">
      <c r="B155" s="10" t="s">
        <v>55</v>
      </c>
      <c r="C155" s="10" t="s">
        <v>1</v>
      </c>
      <c r="D155" s="11" t="s">
        <v>2</v>
      </c>
      <c r="E155" s="32">
        <v>416060.92</v>
      </c>
    </row>
    <row r="156" spans="2:5" ht="29.25" customHeight="1" outlineLevel="2" thickBot="1">
      <c r="B156" s="6" t="s">
        <v>55</v>
      </c>
      <c r="C156" s="6" t="s">
        <v>3</v>
      </c>
      <c r="D156" s="7" t="s">
        <v>4</v>
      </c>
      <c r="E156" s="31">
        <v>206240.59</v>
      </c>
    </row>
    <row r="157" spans="2:5" ht="29.25" customHeight="1" outlineLevel="2" thickBot="1">
      <c r="B157" s="4" t="s">
        <v>55</v>
      </c>
      <c r="C157" s="4" t="s">
        <v>5</v>
      </c>
      <c r="D157" s="51" t="s">
        <v>6</v>
      </c>
      <c r="E157" s="33">
        <v>206240.59</v>
      </c>
    </row>
    <row r="158" spans="2:5" ht="29.25" customHeight="1" outlineLevel="2" thickBot="1">
      <c r="B158" s="6" t="s">
        <v>55</v>
      </c>
      <c r="C158" s="6" t="s">
        <v>7</v>
      </c>
      <c r="D158" s="7" t="s">
        <v>8</v>
      </c>
      <c r="E158" s="31">
        <v>142290.32999999999</v>
      </c>
    </row>
    <row r="159" spans="2:5" ht="29.25" customHeight="1" outlineLevel="2" thickBot="1">
      <c r="B159" s="4" t="s">
        <v>55</v>
      </c>
      <c r="C159" s="4" t="s">
        <v>9</v>
      </c>
      <c r="D159" s="51" t="s">
        <v>10</v>
      </c>
      <c r="E159" s="33">
        <v>113432.33</v>
      </c>
    </row>
    <row r="160" spans="2:5" ht="29.25" customHeight="1" outlineLevel="2" thickBot="1">
      <c r="B160" s="4" t="s">
        <v>55</v>
      </c>
      <c r="C160" s="4" t="s">
        <v>103</v>
      </c>
      <c r="D160" s="51" t="s">
        <v>104</v>
      </c>
      <c r="E160" s="33">
        <v>28858</v>
      </c>
    </row>
    <row r="161" spans="2:5" ht="29.25" customHeight="1" outlineLevel="2" thickBot="1">
      <c r="B161" s="6" t="s">
        <v>55</v>
      </c>
      <c r="C161" s="6" t="s">
        <v>13</v>
      </c>
      <c r="D161" s="7" t="s">
        <v>14</v>
      </c>
      <c r="E161" s="31">
        <v>33765</v>
      </c>
    </row>
    <row r="162" spans="2:5" ht="29.25" customHeight="1" outlineLevel="2" thickBot="1">
      <c r="B162" s="4" t="s">
        <v>55</v>
      </c>
      <c r="C162" s="4" t="s">
        <v>15</v>
      </c>
      <c r="D162" s="51" t="s">
        <v>16</v>
      </c>
      <c r="E162" s="33">
        <v>32033</v>
      </c>
    </row>
    <row r="163" spans="2:5" ht="29.25" customHeight="1" outlineLevel="2" thickBot="1">
      <c r="B163" s="4" t="s">
        <v>55</v>
      </c>
      <c r="C163" s="4" t="s">
        <v>17</v>
      </c>
      <c r="D163" s="51" t="s">
        <v>18</v>
      </c>
      <c r="E163" s="33">
        <v>1732</v>
      </c>
    </row>
    <row r="164" spans="2:5" ht="29.25" customHeight="1" outlineLevel="2" thickBot="1">
      <c r="B164" s="6" t="s">
        <v>55</v>
      </c>
      <c r="C164" s="6" t="s">
        <v>19</v>
      </c>
      <c r="D164" s="7" t="s">
        <v>20</v>
      </c>
      <c r="E164" s="31">
        <v>33765</v>
      </c>
    </row>
    <row r="165" spans="2:5" ht="29.25" customHeight="1" outlineLevel="2" thickBot="1">
      <c r="B165" s="4" t="s">
        <v>55</v>
      </c>
      <c r="C165" s="4" t="s">
        <v>21</v>
      </c>
      <c r="D165" s="51" t="s">
        <v>22</v>
      </c>
      <c r="E165" s="33">
        <v>18181</v>
      </c>
    </row>
    <row r="166" spans="2:5" ht="29.25" customHeight="1" outlineLevel="2" thickBot="1">
      <c r="B166" s="4" t="s">
        <v>55</v>
      </c>
      <c r="C166" s="4" t="s">
        <v>23</v>
      </c>
      <c r="D166" s="51" t="s">
        <v>24</v>
      </c>
      <c r="E166" s="33">
        <v>10389</v>
      </c>
    </row>
    <row r="167" spans="2:5" ht="29.25" customHeight="1" outlineLevel="2" thickBot="1">
      <c r="B167" s="4" t="s">
        <v>55</v>
      </c>
      <c r="C167" s="4" t="s">
        <v>25</v>
      </c>
      <c r="D167" s="51" t="s">
        <v>26</v>
      </c>
      <c r="E167" s="33">
        <v>5195</v>
      </c>
    </row>
    <row r="168" spans="2:5" s="50" customFormat="1" ht="29.25" customHeight="1" outlineLevel="1" thickBot="1">
      <c r="B168" s="108" t="s">
        <v>62</v>
      </c>
      <c r="C168" s="109"/>
      <c r="D168" s="110"/>
      <c r="E168" s="31">
        <f>E155</f>
        <v>416060.92</v>
      </c>
    </row>
    <row r="169" spans="2:5" ht="30.75" customHeight="1">
      <c r="B169" s="105" t="s">
        <v>95</v>
      </c>
      <c r="C169" s="105"/>
      <c r="D169" s="105"/>
      <c r="E169" s="57">
        <f>E20+E37+E51+E64+E80+E94+E108+E121+E137+E154+E168</f>
        <v>35236693.829999998</v>
      </c>
    </row>
  </sheetData>
  <dataConsolidate/>
  <mergeCells count="17">
    <mergeCell ref="B80:D80"/>
    <mergeCell ref="B169:D169"/>
    <mergeCell ref="B7:D7"/>
    <mergeCell ref="B2:E2"/>
    <mergeCell ref="B3:E3"/>
    <mergeCell ref="B4:E4"/>
    <mergeCell ref="B5:E5"/>
    <mergeCell ref="B154:D154"/>
    <mergeCell ref="B168:D168"/>
    <mergeCell ref="B94:D94"/>
    <mergeCell ref="B108:D108"/>
    <mergeCell ref="B121:D121"/>
    <mergeCell ref="B137:D137"/>
    <mergeCell ref="B20:D20"/>
    <mergeCell ref="B37:D37"/>
    <mergeCell ref="B51:D51"/>
    <mergeCell ref="B64:D64"/>
  </mergeCells>
  <pageMargins left="0.7" right="0.7" top="0.75" bottom="0.75" header="0.3" footer="0.3"/>
  <pageSetup orientation="portrait" r:id="rId1"/>
  <drawing r:id="rId2"/>
</worksheet>
</file>

<file path=xl/worksheets/sheet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H79"/>
  <sheetViews>
    <sheetView workbookViewId="0">
      <selection activeCell="G5" sqref="G5"/>
    </sheetView>
  </sheetViews>
  <sheetFormatPr baseColWidth="10" defaultRowHeight="15" outlineLevelRow="2"/>
  <cols>
    <col min="1" max="1" width="11.42578125" style="1"/>
    <col min="2" max="2" width="40.28515625" style="1" customWidth="1"/>
    <col min="3" max="3" width="11.42578125" style="1"/>
    <col min="4" max="4" width="55" style="2" customWidth="1"/>
    <col min="5" max="5" width="17.85546875" style="17" customWidth="1"/>
    <col min="6" max="16384" width="11.42578125" style="1"/>
  </cols>
  <sheetData>
    <row r="2" spans="2:6" ht="22.5" customHeight="1">
      <c r="B2" s="103" t="s">
        <v>0</v>
      </c>
      <c r="C2" s="103"/>
      <c r="D2" s="103"/>
      <c r="E2" s="103"/>
    </row>
    <row r="3" spans="2:6" ht="22.5" customHeight="1">
      <c r="B3" s="103" t="s">
        <v>58</v>
      </c>
      <c r="C3" s="103"/>
      <c r="D3" s="103"/>
      <c r="E3" s="103"/>
    </row>
    <row r="4" spans="2:6" ht="24.75" customHeight="1">
      <c r="B4" s="103" t="s">
        <v>100</v>
      </c>
      <c r="C4" s="103"/>
      <c r="D4" s="103"/>
      <c r="E4" s="103"/>
    </row>
    <row r="5" spans="2:6" ht="26.25" customHeight="1" thickBot="1">
      <c r="B5" s="104">
        <v>2021</v>
      </c>
      <c r="C5" s="104"/>
      <c r="D5" s="104"/>
      <c r="E5" s="104"/>
    </row>
    <row r="6" spans="2:6" ht="26.25" customHeight="1" thickBot="1">
      <c r="B6" s="114" t="s">
        <v>78</v>
      </c>
      <c r="C6" s="114"/>
      <c r="D6" s="115"/>
      <c r="E6" s="23" t="s">
        <v>57</v>
      </c>
    </row>
    <row r="7" spans="2:6" ht="29.25" customHeight="1" outlineLevel="2" thickBot="1">
      <c r="B7" s="18" t="s">
        <v>63</v>
      </c>
      <c r="C7" s="18" t="s">
        <v>1</v>
      </c>
      <c r="D7" s="12" t="s">
        <v>2</v>
      </c>
      <c r="E7" s="42">
        <v>4109378.6</v>
      </c>
      <c r="F7" s="50"/>
    </row>
    <row r="8" spans="2:6" ht="29.25" customHeight="1" outlineLevel="2" thickBot="1">
      <c r="B8" s="19" t="s">
        <v>63</v>
      </c>
      <c r="C8" s="19" t="s">
        <v>3</v>
      </c>
      <c r="D8" s="20" t="s">
        <v>4</v>
      </c>
      <c r="E8" s="39">
        <v>2332640.5699999998</v>
      </c>
    </row>
    <row r="9" spans="2:6" ht="29.25" customHeight="1" outlineLevel="2" thickBot="1">
      <c r="B9" s="14" t="s">
        <v>63</v>
      </c>
      <c r="C9" s="14" t="s">
        <v>5</v>
      </c>
      <c r="D9" s="16" t="s">
        <v>6</v>
      </c>
      <c r="E9" s="34">
        <v>2332640.5</v>
      </c>
    </row>
    <row r="10" spans="2:6" ht="29.25" customHeight="1" outlineLevel="2" thickBot="1">
      <c r="B10" s="19" t="s">
        <v>63</v>
      </c>
      <c r="C10" s="19" t="s">
        <v>7</v>
      </c>
      <c r="D10" s="20" t="s">
        <v>8</v>
      </c>
      <c r="E10" s="39">
        <v>1109763.5900000001</v>
      </c>
    </row>
    <row r="11" spans="2:6" ht="29.25" customHeight="1" outlineLevel="2" thickBot="1">
      <c r="B11" s="14" t="s">
        <v>63</v>
      </c>
      <c r="C11" s="14" t="s">
        <v>9</v>
      </c>
      <c r="D11" s="16" t="s">
        <v>10</v>
      </c>
      <c r="E11" s="34">
        <v>824731.59</v>
      </c>
    </row>
    <row r="12" spans="2:6" ht="29.25" customHeight="1" outlineLevel="2" thickBot="1">
      <c r="B12" s="14" t="s">
        <v>63</v>
      </c>
      <c r="C12" s="14" t="s">
        <v>103</v>
      </c>
      <c r="D12" s="16" t="s">
        <v>104</v>
      </c>
      <c r="E12" s="34">
        <v>285032</v>
      </c>
    </row>
    <row r="13" spans="2:6" ht="29.25" customHeight="1" outlineLevel="2" thickBot="1">
      <c r="B13" s="19" t="s">
        <v>63</v>
      </c>
      <c r="C13" s="19" t="s">
        <v>13</v>
      </c>
      <c r="D13" s="20" t="s">
        <v>14</v>
      </c>
      <c r="E13" s="39">
        <v>333487</v>
      </c>
    </row>
    <row r="14" spans="2:6" ht="29.25" customHeight="1" outlineLevel="2" thickBot="1">
      <c r="B14" s="14" t="s">
        <v>63</v>
      </c>
      <c r="C14" s="14" t="s">
        <v>15</v>
      </c>
      <c r="D14" s="16" t="s">
        <v>16</v>
      </c>
      <c r="E14" s="34">
        <v>316385</v>
      </c>
    </row>
    <row r="15" spans="2:6" ht="29.25" customHeight="1" outlineLevel="2" thickBot="1">
      <c r="B15" s="14" t="s">
        <v>63</v>
      </c>
      <c r="C15" s="14" t="s">
        <v>17</v>
      </c>
      <c r="D15" s="16" t="s">
        <v>18</v>
      </c>
      <c r="E15" s="34">
        <v>17102</v>
      </c>
    </row>
    <row r="16" spans="2:6" ht="29.25" customHeight="1" outlineLevel="2" thickBot="1">
      <c r="B16" s="19" t="s">
        <v>63</v>
      </c>
      <c r="C16" s="19" t="s">
        <v>19</v>
      </c>
      <c r="D16" s="20" t="s">
        <v>20</v>
      </c>
      <c r="E16" s="39">
        <v>333487</v>
      </c>
    </row>
    <row r="17" spans="2:5" ht="29.25" customHeight="1" outlineLevel="2" thickBot="1">
      <c r="B17" s="14" t="s">
        <v>63</v>
      </c>
      <c r="C17" s="14" t="s">
        <v>21</v>
      </c>
      <c r="D17" s="16" t="s">
        <v>22</v>
      </c>
      <c r="E17" s="34">
        <v>179570</v>
      </c>
    </row>
    <row r="18" spans="2:5" ht="29.25" customHeight="1" outlineLevel="2" thickBot="1">
      <c r="B18" s="14" t="s">
        <v>63</v>
      </c>
      <c r="C18" s="14" t="s">
        <v>23</v>
      </c>
      <c r="D18" s="16" t="s">
        <v>24</v>
      </c>
      <c r="E18" s="34">
        <v>51306</v>
      </c>
    </row>
    <row r="19" spans="2:5" ht="29.25" customHeight="1" outlineLevel="2" thickBot="1">
      <c r="B19" s="14" t="s">
        <v>63</v>
      </c>
      <c r="C19" s="14" t="s">
        <v>25</v>
      </c>
      <c r="D19" s="16" t="s">
        <v>26</v>
      </c>
      <c r="E19" s="34">
        <v>102611</v>
      </c>
    </row>
    <row r="20" spans="2:5" ht="29.25" customHeight="1" outlineLevel="2" thickBot="1">
      <c r="B20" s="18" t="s">
        <v>63</v>
      </c>
      <c r="C20" s="18" t="s">
        <v>31</v>
      </c>
      <c r="D20" s="12" t="s">
        <v>32</v>
      </c>
      <c r="E20" s="42">
        <v>800000</v>
      </c>
    </row>
    <row r="21" spans="2:5" ht="29.25" customHeight="1" outlineLevel="2" thickBot="1">
      <c r="B21" s="19" t="s">
        <v>63</v>
      </c>
      <c r="C21" s="19" t="s">
        <v>33</v>
      </c>
      <c r="D21" s="20" t="s">
        <v>34</v>
      </c>
      <c r="E21" s="39">
        <v>800000</v>
      </c>
    </row>
    <row r="22" spans="2:5" ht="29.25" customHeight="1" outlineLevel="2" thickBot="1">
      <c r="B22" s="14" t="s">
        <v>63</v>
      </c>
      <c r="C22" s="14" t="s">
        <v>35</v>
      </c>
      <c r="D22" s="16" t="s">
        <v>36</v>
      </c>
      <c r="E22" s="34">
        <v>800000</v>
      </c>
    </row>
    <row r="23" spans="2:5" s="50" customFormat="1" ht="29.25" customHeight="1" outlineLevel="1" thickBot="1">
      <c r="B23" s="111" t="s">
        <v>63</v>
      </c>
      <c r="C23" s="112"/>
      <c r="D23" s="113"/>
      <c r="E23" s="64">
        <f>+E20+E7</f>
        <v>4909378.5999999996</v>
      </c>
    </row>
    <row r="24" spans="2:5" ht="39.75" customHeight="1" outlineLevel="2" thickBot="1">
      <c r="B24" s="18" t="s">
        <v>73</v>
      </c>
      <c r="C24" s="18" t="s">
        <v>37</v>
      </c>
      <c r="D24" s="12" t="s">
        <v>38</v>
      </c>
      <c r="E24" s="42">
        <v>-66207877</v>
      </c>
    </row>
    <row r="25" spans="2:5" s="27" customFormat="1" ht="39.75" customHeight="1" outlineLevel="2" thickBot="1">
      <c r="B25" s="38" t="s">
        <v>73</v>
      </c>
      <c r="C25" s="43" t="s">
        <v>82</v>
      </c>
      <c r="D25" s="20" t="s">
        <v>83</v>
      </c>
      <c r="E25" s="39">
        <v>-66207877</v>
      </c>
    </row>
    <row r="26" spans="2:5" s="27" customFormat="1" ht="39.75" customHeight="1" outlineLevel="2" thickBot="1">
      <c r="B26" s="15" t="s">
        <v>73</v>
      </c>
      <c r="C26" s="4" t="s">
        <v>84</v>
      </c>
      <c r="D26" s="28" t="s">
        <v>108</v>
      </c>
      <c r="E26" s="34">
        <v>-66207877</v>
      </c>
    </row>
    <row r="27" spans="2:5" s="50" customFormat="1" ht="39.75" customHeight="1" outlineLevel="2" thickBot="1">
      <c r="B27" s="18" t="s">
        <v>73</v>
      </c>
      <c r="C27" s="18" t="s">
        <v>37</v>
      </c>
      <c r="D27" s="12" t="s">
        <v>38</v>
      </c>
      <c r="E27" s="42">
        <v>-90489388</v>
      </c>
    </row>
    <row r="28" spans="2:5" s="50" customFormat="1" ht="39.75" customHeight="1" outlineLevel="2" thickBot="1">
      <c r="B28" s="38" t="s">
        <v>73</v>
      </c>
      <c r="C28" s="43" t="s">
        <v>82</v>
      </c>
      <c r="D28" s="44" t="s">
        <v>83</v>
      </c>
      <c r="E28" s="39">
        <v>-90489388</v>
      </c>
    </row>
    <row r="29" spans="2:5" s="50" customFormat="1" ht="37.5" customHeight="1" outlineLevel="2" thickBot="1">
      <c r="B29" s="15" t="s">
        <v>73</v>
      </c>
      <c r="C29" s="15" t="s">
        <v>74</v>
      </c>
      <c r="D29" s="15" t="s">
        <v>109</v>
      </c>
      <c r="E29" s="34">
        <v>-90489388</v>
      </c>
    </row>
    <row r="30" spans="2:5" s="27" customFormat="1" ht="39.75" customHeight="1" outlineLevel="2" thickBot="1">
      <c r="B30" s="18" t="s">
        <v>73</v>
      </c>
      <c r="C30" s="18" t="s">
        <v>37</v>
      </c>
      <c r="D30" s="12" t="s">
        <v>38</v>
      </c>
      <c r="E30" s="42">
        <v>15311504.779999999</v>
      </c>
    </row>
    <row r="31" spans="2:5" s="27" customFormat="1" ht="39.75" customHeight="1" outlineLevel="2" thickBot="1">
      <c r="B31" s="38" t="s">
        <v>73</v>
      </c>
      <c r="C31" s="43" t="s">
        <v>82</v>
      </c>
      <c r="D31" s="44" t="s">
        <v>83</v>
      </c>
      <c r="E31" s="39">
        <v>15311504.779999999</v>
      </c>
    </row>
    <row r="32" spans="2:5" ht="37.5" customHeight="1" outlineLevel="2" thickBot="1">
      <c r="B32" s="15" t="s">
        <v>73</v>
      </c>
      <c r="C32" s="15" t="s">
        <v>74</v>
      </c>
      <c r="D32" s="15" t="s">
        <v>110</v>
      </c>
      <c r="E32" s="34">
        <v>15311504.779999999</v>
      </c>
    </row>
    <row r="33" spans="2:8" s="50" customFormat="1" ht="29.25" customHeight="1" outlineLevel="1" thickBot="1">
      <c r="B33" s="96" t="s">
        <v>81</v>
      </c>
      <c r="C33" s="97"/>
      <c r="D33" s="98"/>
      <c r="E33" s="35">
        <f>E24+E27+E30</f>
        <v>-141385760.22</v>
      </c>
    </row>
    <row r="34" spans="2:8" s="50" customFormat="1" ht="29.25" customHeight="1" outlineLevel="2" thickBot="1">
      <c r="B34" s="18" t="s">
        <v>87</v>
      </c>
      <c r="C34" s="18" t="s">
        <v>37</v>
      </c>
      <c r="D34" s="12" t="s">
        <v>38</v>
      </c>
      <c r="E34" s="41">
        <v>33000000</v>
      </c>
    </row>
    <row r="35" spans="2:8" s="50" customFormat="1" ht="29.25" customHeight="1" outlineLevel="2" thickBot="1">
      <c r="B35" s="37" t="s">
        <v>85</v>
      </c>
      <c r="C35" s="37" t="s">
        <v>39</v>
      </c>
      <c r="D35" s="38" t="s">
        <v>40</v>
      </c>
      <c r="E35" s="39" t="s">
        <v>111</v>
      </c>
    </row>
    <row r="36" spans="2:8" s="50" customFormat="1" ht="29.25" customHeight="1" outlineLevel="2" thickBot="1">
      <c r="B36" s="14" t="s">
        <v>86</v>
      </c>
      <c r="C36" s="59" t="s">
        <v>112</v>
      </c>
      <c r="D36" s="52" t="s">
        <v>113</v>
      </c>
      <c r="E36" s="60" t="s">
        <v>111</v>
      </c>
    </row>
    <row r="37" spans="2:8" ht="29.25" customHeight="1" outlineLevel="2" thickBot="1">
      <c r="B37" s="18" t="s">
        <v>87</v>
      </c>
      <c r="C37" s="18" t="s">
        <v>64</v>
      </c>
      <c r="D37" s="12" t="s">
        <v>65</v>
      </c>
      <c r="E37" s="41">
        <f>E38</f>
        <v>535525496.28682852</v>
      </c>
    </row>
    <row r="38" spans="2:8" ht="29.25" customHeight="1" outlineLevel="2" thickBot="1">
      <c r="B38" s="37" t="s">
        <v>85</v>
      </c>
      <c r="C38" s="19" t="s">
        <v>66</v>
      </c>
      <c r="D38" s="20" t="s">
        <v>67</v>
      </c>
      <c r="E38" s="40">
        <f>E39+E49</f>
        <v>535525496.28682852</v>
      </c>
    </row>
    <row r="39" spans="2:8" ht="29.25" customHeight="1" outlineLevel="2" thickBot="1">
      <c r="B39" s="14" t="s">
        <v>85</v>
      </c>
      <c r="C39" s="13" t="s">
        <v>68</v>
      </c>
      <c r="D39" s="15" t="s">
        <v>69</v>
      </c>
      <c r="E39" s="34">
        <f>SUM(E40:E48)</f>
        <v>119935846.98999999</v>
      </c>
    </row>
    <row r="40" spans="2:8" s="50" customFormat="1" ht="29.25" customHeight="1" outlineLevel="2" thickBot="1">
      <c r="B40" s="14" t="s">
        <v>85</v>
      </c>
      <c r="C40" s="13" t="s">
        <v>68</v>
      </c>
      <c r="D40" s="52" t="s">
        <v>114</v>
      </c>
      <c r="E40" s="34">
        <v>12000000</v>
      </c>
      <c r="H40" s="63"/>
    </row>
    <row r="41" spans="2:8" s="50" customFormat="1" ht="29.25" customHeight="1" outlineLevel="2" thickBot="1">
      <c r="B41" s="14" t="s">
        <v>85</v>
      </c>
      <c r="C41" s="13" t="s">
        <v>68</v>
      </c>
      <c r="D41" s="52" t="s">
        <v>115</v>
      </c>
      <c r="E41" s="34">
        <v>3854783</v>
      </c>
      <c r="H41" s="63"/>
    </row>
    <row r="42" spans="2:8" s="50" customFormat="1" ht="29.25" customHeight="1" outlineLevel="2" thickBot="1">
      <c r="B42" s="14" t="s">
        <v>85</v>
      </c>
      <c r="C42" s="13" t="s">
        <v>68</v>
      </c>
      <c r="D42" s="52" t="s">
        <v>116</v>
      </c>
      <c r="E42" s="34">
        <v>14500000</v>
      </c>
      <c r="H42" s="63"/>
    </row>
    <row r="43" spans="2:8" s="50" customFormat="1" ht="29.25" customHeight="1" outlineLevel="2" thickBot="1">
      <c r="B43" s="14" t="s">
        <v>85</v>
      </c>
      <c r="C43" s="13" t="s">
        <v>68</v>
      </c>
      <c r="D43" s="52" t="s">
        <v>117</v>
      </c>
      <c r="E43" s="34">
        <v>17853652.989999998</v>
      </c>
      <c r="H43" s="63"/>
    </row>
    <row r="44" spans="2:8" s="50" customFormat="1" ht="29.25" customHeight="1" outlineLevel="2" thickBot="1">
      <c r="B44" s="14" t="s">
        <v>85</v>
      </c>
      <c r="C44" s="13" t="s">
        <v>68</v>
      </c>
      <c r="D44" s="52" t="s">
        <v>118</v>
      </c>
      <c r="E44" s="34">
        <v>19604141</v>
      </c>
      <c r="H44" s="63"/>
    </row>
    <row r="45" spans="2:8" s="50" customFormat="1" ht="29.25" customHeight="1" outlineLevel="2" thickBot="1">
      <c r="B45" s="14" t="s">
        <v>85</v>
      </c>
      <c r="C45" s="13" t="s">
        <v>68</v>
      </c>
      <c r="D45" s="52" t="s">
        <v>119</v>
      </c>
      <c r="E45" s="34">
        <v>16450000</v>
      </c>
      <c r="H45" s="63"/>
    </row>
    <row r="46" spans="2:8" s="50" customFormat="1" ht="29.25" customHeight="1" outlineLevel="2" thickBot="1">
      <c r="B46" s="14" t="s">
        <v>85</v>
      </c>
      <c r="C46" s="13" t="s">
        <v>68</v>
      </c>
      <c r="D46" s="52" t="s">
        <v>120</v>
      </c>
      <c r="E46" s="34">
        <v>14000000</v>
      </c>
      <c r="H46" s="63"/>
    </row>
    <row r="47" spans="2:8" s="50" customFormat="1" ht="29.25" customHeight="1" outlineLevel="2" thickBot="1">
      <c r="B47" s="14" t="s">
        <v>85</v>
      </c>
      <c r="C47" s="13" t="s">
        <v>68</v>
      </c>
      <c r="D47" s="52" t="s">
        <v>121</v>
      </c>
      <c r="E47" s="34">
        <v>10500000</v>
      </c>
      <c r="H47" s="63"/>
    </row>
    <row r="48" spans="2:8" s="50" customFormat="1" ht="29.25" customHeight="1" outlineLevel="2" thickBot="1">
      <c r="B48" s="14" t="s">
        <v>85</v>
      </c>
      <c r="C48" s="13" t="s">
        <v>68</v>
      </c>
      <c r="D48" s="52" t="s">
        <v>122</v>
      </c>
      <c r="E48" s="34">
        <v>11173270</v>
      </c>
      <c r="H48" s="63"/>
    </row>
    <row r="49" spans="2:8" ht="29.25" customHeight="1" outlineLevel="2" thickBot="1">
      <c r="B49" s="37" t="s">
        <v>85</v>
      </c>
      <c r="C49" s="19" t="s">
        <v>70</v>
      </c>
      <c r="D49" s="20" t="s">
        <v>71</v>
      </c>
      <c r="E49" s="40">
        <f>SUM(E50:E74)</f>
        <v>415589649.29682851</v>
      </c>
    </row>
    <row r="50" spans="2:8" ht="29.25" customHeight="1" outlineLevel="2" thickBot="1">
      <c r="B50" s="14" t="s">
        <v>85</v>
      </c>
      <c r="C50" s="13" t="s">
        <v>72</v>
      </c>
      <c r="D50" s="15" t="s">
        <v>123</v>
      </c>
      <c r="E50" s="34">
        <v>31400543</v>
      </c>
      <c r="G50" s="67"/>
      <c r="H50" s="65"/>
    </row>
    <row r="51" spans="2:8" s="50" customFormat="1" ht="29.25" customHeight="1" outlineLevel="2" thickBot="1">
      <c r="B51" s="14" t="s">
        <v>85</v>
      </c>
      <c r="C51" s="13" t="s">
        <v>72</v>
      </c>
      <c r="D51" s="52" t="s">
        <v>124</v>
      </c>
      <c r="E51" s="34">
        <v>39788000</v>
      </c>
      <c r="G51" s="68"/>
      <c r="H51" s="65"/>
    </row>
    <row r="52" spans="2:8" s="50" customFormat="1" ht="29.25" customHeight="1" outlineLevel="2" thickBot="1">
      <c r="B52" s="14" t="s">
        <v>85</v>
      </c>
      <c r="C52" s="13" t="s">
        <v>72</v>
      </c>
      <c r="D52" s="52" t="s">
        <v>125</v>
      </c>
      <c r="E52" s="34">
        <v>6859856</v>
      </c>
      <c r="G52" s="67"/>
      <c r="H52" s="65"/>
    </row>
    <row r="53" spans="2:8" s="50" customFormat="1" ht="29.25" customHeight="1" outlineLevel="2" thickBot="1">
      <c r="B53" s="14" t="s">
        <v>85</v>
      </c>
      <c r="C53" s="13" t="s">
        <v>72</v>
      </c>
      <c r="D53" s="52" t="s">
        <v>91</v>
      </c>
      <c r="E53" s="34">
        <v>13283000</v>
      </c>
      <c r="G53" s="67"/>
      <c r="H53" s="65"/>
    </row>
    <row r="54" spans="2:8" s="50" customFormat="1" ht="29.25" customHeight="1" outlineLevel="2" thickBot="1">
      <c r="B54" s="14" t="s">
        <v>85</v>
      </c>
      <c r="C54" s="13" t="s">
        <v>72</v>
      </c>
      <c r="D54" s="52" t="s">
        <v>90</v>
      </c>
      <c r="E54" s="34">
        <v>14618673</v>
      </c>
      <c r="G54" s="67"/>
      <c r="H54" s="65"/>
    </row>
    <row r="55" spans="2:8" s="50" customFormat="1" ht="29.25" customHeight="1" outlineLevel="2" thickBot="1">
      <c r="B55" s="14" t="s">
        <v>85</v>
      </c>
      <c r="C55" s="13" t="s">
        <v>72</v>
      </c>
      <c r="D55" s="52" t="s">
        <v>126</v>
      </c>
      <c r="E55" s="34">
        <v>4062085</v>
      </c>
      <c r="G55" s="67"/>
      <c r="H55" s="65"/>
    </row>
    <row r="56" spans="2:8" s="50" customFormat="1" ht="29.25" customHeight="1" outlineLevel="2" thickBot="1">
      <c r="B56" s="14" t="s">
        <v>85</v>
      </c>
      <c r="C56" s="13" t="s">
        <v>72</v>
      </c>
      <c r="D56" s="52" t="s">
        <v>127</v>
      </c>
      <c r="E56" s="34">
        <v>2400000</v>
      </c>
      <c r="G56" s="67"/>
      <c r="H56" s="65"/>
    </row>
    <row r="57" spans="2:8" s="50" customFormat="1" ht="29.25" customHeight="1" outlineLevel="2" thickBot="1">
      <c r="B57" s="14" t="s">
        <v>85</v>
      </c>
      <c r="C57" s="13" t="s">
        <v>72</v>
      </c>
      <c r="D57" s="52" t="s">
        <v>128</v>
      </c>
      <c r="E57" s="34">
        <v>17533619</v>
      </c>
      <c r="G57" s="67"/>
      <c r="H57" s="65"/>
    </row>
    <row r="58" spans="2:8" s="50" customFormat="1" ht="29.25" customHeight="1" outlineLevel="2" thickBot="1">
      <c r="B58" s="14" t="s">
        <v>85</v>
      </c>
      <c r="C58" s="13" t="s">
        <v>72</v>
      </c>
      <c r="D58" s="52" t="s">
        <v>129</v>
      </c>
      <c r="E58" s="34">
        <v>11981250</v>
      </c>
      <c r="G58" s="67"/>
      <c r="H58" s="65"/>
    </row>
    <row r="59" spans="2:8" s="50" customFormat="1" ht="29.25" customHeight="1" outlineLevel="2" thickBot="1">
      <c r="B59" s="14" t="s">
        <v>85</v>
      </c>
      <c r="C59" s="13" t="s">
        <v>72</v>
      </c>
      <c r="D59" s="52" t="s">
        <v>130</v>
      </c>
      <c r="E59" s="34">
        <v>23250000</v>
      </c>
      <c r="G59" s="67"/>
      <c r="H59" s="65"/>
    </row>
    <row r="60" spans="2:8" s="50" customFormat="1" ht="29.25" customHeight="1" outlineLevel="2" thickBot="1">
      <c r="B60" s="14" t="s">
        <v>85</v>
      </c>
      <c r="C60" s="13" t="s">
        <v>72</v>
      </c>
      <c r="D60" s="52" t="s">
        <v>131</v>
      </c>
      <c r="E60" s="34">
        <v>11567800</v>
      </c>
      <c r="G60" s="67"/>
      <c r="H60" s="65"/>
    </row>
    <row r="61" spans="2:8" s="50" customFormat="1" ht="29.25" customHeight="1" outlineLevel="2" thickBot="1">
      <c r="B61" s="14" t="s">
        <v>85</v>
      </c>
      <c r="C61" s="13" t="s">
        <v>72</v>
      </c>
      <c r="D61" s="52" t="s">
        <v>132</v>
      </c>
      <c r="E61" s="34">
        <v>36600000</v>
      </c>
      <c r="G61" s="67"/>
      <c r="H61" s="65"/>
    </row>
    <row r="62" spans="2:8" s="50" customFormat="1" ht="29.25" customHeight="1" outlineLevel="2" thickBot="1">
      <c r="B62" s="14" t="s">
        <v>85</v>
      </c>
      <c r="C62" s="13" t="s">
        <v>72</v>
      </c>
      <c r="D62" s="52" t="s">
        <v>133</v>
      </c>
      <c r="E62" s="34">
        <v>8980625</v>
      </c>
      <c r="G62" s="67"/>
      <c r="H62" s="65"/>
    </row>
    <row r="63" spans="2:8" s="50" customFormat="1" ht="29.25" customHeight="1" outlineLevel="2" thickBot="1">
      <c r="B63" s="14" t="s">
        <v>85</v>
      </c>
      <c r="C63" s="13" t="s">
        <v>72</v>
      </c>
      <c r="D63" s="52" t="s">
        <v>134</v>
      </c>
      <c r="E63" s="34">
        <v>39731271</v>
      </c>
      <c r="G63" s="67"/>
      <c r="H63" s="65"/>
    </row>
    <row r="64" spans="2:8" s="50" customFormat="1" ht="29.25" customHeight="1" outlineLevel="2" thickBot="1">
      <c r="B64" s="14" t="s">
        <v>85</v>
      </c>
      <c r="C64" s="13" t="s">
        <v>72</v>
      </c>
      <c r="D64" s="52" t="s">
        <v>135</v>
      </c>
      <c r="E64" s="34">
        <v>13775000</v>
      </c>
      <c r="G64" s="67"/>
      <c r="H64" s="65"/>
    </row>
    <row r="65" spans="2:8" s="50" customFormat="1" ht="29.25" customHeight="1" outlineLevel="2" thickBot="1">
      <c r="B65" s="14" t="s">
        <v>85</v>
      </c>
      <c r="C65" s="13" t="s">
        <v>72</v>
      </c>
      <c r="D65" s="52" t="s">
        <v>136</v>
      </c>
      <c r="E65" s="34">
        <v>10000000</v>
      </c>
      <c r="G65" s="67"/>
      <c r="H65" s="65"/>
    </row>
    <row r="66" spans="2:8" s="50" customFormat="1" ht="29.25" customHeight="1" outlineLevel="2" thickBot="1">
      <c r="B66" s="14" t="s">
        <v>85</v>
      </c>
      <c r="C66" s="13" t="s">
        <v>72</v>
      </c>
      <c r="D66" s="52" t="s">
        <v>137</v>
      </c>
      <c r="E66" s="34">
        <v>7500000</v>
      </c>
      <c r="G66" s="67"/>
      <c r="H66" s="65"/>
    </row>
    <row r="67" spans="2:8" s="50" customFormat="1" ht="29.25" customHeight="1" outlineLevel="2" thickBot="1">
      <c r="B67" s="14" t="s">
        <v>85</v>
      </c>
      <c r="C67" s="13" t="s">
        <v>72</v>
      </c>
      <c r="D67" s="52" t="s">
        <v>138</v>
      </c>
      <c r="E67" s="34">
        <v>2455800</v>
      </c>
      <c r="G67" s="67"/>
      <c r="H67" s="65"/>
    </row>
    <row r="68" spans="2:8" s="50" customFormat="1" ht="29.25" customHeight="1" outlineLevel="2" thickBot="1">
      <c r="B68" s="14" t="s">
        <v>85</v>
      </c>
      <c r="C68" s="13" t="s">
        <v>72</v>
      </c>
      <c r="D68" s="52" t="s">
        <v>139</v>
      </c>
      <c r="E68" s="34">
        <v>3170641</v>
      </c>
      <c r="G68" s="67"/>
      <c r="H68" s="65"/>
    </row>
    <row r="69" spans="2:8" s="50" customFormat="1" ht="29.25" customHeight="1" outlineLevel="2" thickBot="1">
      <c r="B69" s="14" t="s">
        <v>85</v>
      </c>
      <c r="C69" s="13" t="s">
        <v>72</v>
      </c>
      <c r="D69" s="52" t="s">
        <v>140</v>
      </c>
      <c r="E69" s="34">
        <v>15000000</v>
      </c>
      <c r="G69" s="67"/>
      <c r="H69" s="65"/>
    </row>
    <row r="70" spans="2:8" s="50" customFormat="1" ht="40.5" customHeight="1" outlineLevel="2" thickBot="1">
      <c r="B70" s="14" t="s">
        <v>85</v>
      </c>
      <c r="C70" s="13" t="s">
        <v>72</v>
      </c>
      <c r="D70" s="52" t="s">
        <v>141</v>
      </c>
      <c r="E70" s="34">
        <v>8000000</v>
      </c>
      <c r="G70" s="67"/>
      <c r="H70" s="65"/>
    </row>
    <row r="71" spans="2:8" s="50" customFormat="1" ht="29.25" customHeight="1" outlineLevel="2" thickBot="1">
      <c r="B71" s="14" t="s">
        <v>85</v>
      </c>
      <c r="C71" s="13" t="s">
        <v>72</v>
      </c>
      <c r="D71" s="52" t="s">
        <v>142</v>
      </c>
      <c r="E71" s="34">
        <v>40850000</v>
      </c>
      <c r="G71" s="67"/>
      <c r="H71" s="65"/>
    </row>
    <row r="72" spans="2:8" s="50" customFormat="1" ht="29.25" customHeight="1" outlineLevel="2" thickBot="1">
      <c r="B72" s="14" t="s">
        <v>85</v>
      </c>
      <c r="C72" s="13"/>
      <c r="D72" s="52" t="s">
        <v>144</v>
      </c>
      <c r="E72" s="34">
        <v>18438706.296828501</v>
      </c>
      <c r="G72" s="66"/>
      <c r="H72" s="65"/>
    </row>
    <row r="73" spans="2:8" s="50" customFormat="1" ht="29.25" customHeight="1" outlineLevel="2" thickBot="1">
      <c r="B73" s="14" t="s">
        <v>85</v>
      </c>
      <c r="C73" s="13" t="s">
        <v>72</v>
      </c>
      <c r="D73" s="52" t="s">
        <v>143</v>
      </c>
      <c r="E73" s="34">
        <v>15800000</v>
      </c>
      <c r="G73" s="67"/>
      <c r="H73" s="65"/>
    </row>
    <row r="74" spans="2:8" s="50" customFormat="1" ht="29.25" customHeight="1" outlineLevel="2" thickBot="1">
      <c r="B74" s="14" t="s">
        <v>85</v>
      </c>
      <c r="C74" s="61" t="s">
        <v>98</v>
      </c>
      <c r="D74" s="58" t="s">
        <v>92</v>
      </c>
      <c r="E74" s="34">
        <v>18542780</v>
      </c>
      <c r="G74" s="67"/>
      <c r="H74" s="65"/>
    </row>
    <row r="75" spans="2:8" s="50" customFormat="1" ht="29.25" customHeight="1" outlineLevel="2" thickBot="1">
      <c r="B75" s="18" t="s">
        <v>87</v>
      </c>
      <c r="C75" s="18" t="s">
        <v>145</v>
      </c>
      <c r="D75" s="12" t="s">
        <v>146</v>
      </c>
      <c r="E75" s="41">
        <v>-600000000</v>
      </c>
    </row>
    <row r="76" spans="2:8" s="50" customFormat="1" ht="29.25" customHeight="1" outlineLevel="2" thickBot="1">
      <c r="B76" s="37" t="s">
        <v>85</v>
      </c>
      <c r="C76" s="37" t="s">
        <v>147</v>
      </c>
      <c r="D76" s="38" t="s">
        <v>148</v>
      </c>
      <c r="E76" s="39">
        <v>-600000000</v>
      </c>
    </row>
    <row r="77" spans="2:8" s="50" customFormat="1" ht="29.25" customHeight="1" outlineLevel="2" thickBot="1">
      <c r="B77" s="14" t="s">
        <v>86</v>
      </c>
      <c r="C77" s="59" t="s">
        <v>149</v>
      </c>
      <c r="D77" s="52" t="s">
        <v>150</v>
      </c>
      <c r="E77" s="60">
        <v>-600000000</v>
      </c>
    </row>
    <row r="78" spans="2:8" s="50" customFormat="1" ht="29.25" customHeight="1" outlineLevel="1" thickBot="1">
      <c r="B78" s="96" t="s">
        <v>80</v>
      </c>
      <c r="C78" s="97"/>
      <c r="D78" s="116"/>
      <c r="E78" s="36">
        <f>+E37+E34+E75</f>
        <v>-31474503.713171482</v>
      </c>
    </row>
    <row r="79" spans="2:8" s="50" customFormat="1" ht="29.25" customHeight="1">
      <c r="B79" s="105" t="s">
        <v>99</v>
      </c>
      <c r="C79" s="105"/>
      <c r="D79" s="105"/>
      <c r="E79" s="62">
        <f>E78+E33+E23</f>
        <v>-167950885.33317149</v>
      </c>
    </row>
  </sheetData>
  <mergeCells count="9">
    <mergeCell ref="B2:E2"/>
    <mergeCell ref="B3:E3"/>
    <mergeCell ref="B33:D33"/>
    <mergeCell ref="B78:D78"/>
    <mergeCell ref="B79:D79"/>
    <mergeCell ref="B23:D23"/>
    <mergeCell ref="B4:E4"/>
    <mergeCell ref="B5:E5"/>
    <mergeCell ref="B6:D6"/>
  </mergeCells>
  <pageMargins left="0.7" right="0.7" top="0.75" bottom="0.75" header="0.3" footer="0.3"/>
  <pageSetup orientation="portrait" r:id="rId1"/>
  <drawing r:id="rId2"/>
</worksheet>
</file>

<file path=xl/worksheets/sheet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21CEB-2A80-4367-95C4-4BFE83953641}">
  <dimension ref="B1:F127"/>
  <sheetViews>
    <sheetView showGridLines="0" zoomScale="115" zoomScaleNormal="115" workbookViewId="0">
      <selection activeCell="D98" sqref="D98"/>
    </sheetView>
  </sheetViews>
  <sheetFormatPr baseColWidth="10" defaultColWidth="11.42578125" defaultRowHeight="15"/>
  <cols>
    <col min="1" max="1" width="11.42578125" style="69"/>
    <col min="2" max="2" width="20.7109375" style="69" customWidth="1"/>
    <col min="3" max="3" width="88" style="69" customWidth="1"/>
    <col min="4" max="4" width="12.42578125" style="69" customWidth="1"/>
    <col min="5" max="5" width="41.42578125" style="69" customWidth="1"/>
    <col min="6" max="6" width="17.140625" style="69" customWidth="1"/>
    <col min="7" max="16384" width="11.42578125" style="69"/>
  </cols>
  <sheetData>
    <row r="1" spans="2:3" ht="15" customHeight="1">
      <c r="B1" s="120" t="s">
        <v>0</v>
      </c>
      <c r="C1" s="120"/>
    </row>
    <row r="2" spans="2:3" ht="15" customHeight="1">
      <c r="B2" s="120" t="s">
        <v>151</v>
      </c>
      <c r="C2" s="120"/>
    </row>
    <row r="3" spans="2:3" ht="15" customHeight="1">
      <c r="B3" s="120" t="s">
        <v>152</v>
      </c>
      <c r="C3" s="120"/>
    </row>
    <row r="4" spans="2:3">
      <c r="B4" s="74"/>
      <c r="C4" s="74"/>
    </row>
    <row r="5" spans="2:3" ht="18.75" hidden="1">
      <c r="B5" s="121" t="s">
        <v>153</v>
      </c>
      <c r="C5" s="121"/>
    </row>
    <row r="6" spans="2:3" ht="18.75" hidden="1">
      <c r="B6" s="128">
        <f>+C9+C13+C17+C21+C24+C32+C37+C28</f>
        <v>0</v>
      </c>
      <c r="C6" s="128"/>
    </row>
    <row r="7" spans="2:3" ht="21" hidden="1">
      <c r="B7" s="122"/>
      <c r="C7" s="122"/>
    </row>
    <row r="8" spans="2:3" hidden="1">
      <c r="B8" s="74"/>
      <c r="C8" s="75"/>
    </row>
    <row r="9" spans="2:3" ht="32.25" hidden="1">
      <c r="B9" s="76" t="s">
        <v>154</v>
      </c>
      <c r="C9" s="77">
        <f>+'[1]PROGRAMA I DISM'!D7</f>
        <v>0</v>
      </c>
    </row>
    <row r="10" spans="2:3" hidden="1">
      <c r="B10" s="74"/>
      <c r="C10" s="78"/>
    </row>
    <row r="11" spans="2:3" hidden="1">
      <c r="B11" s="117"/>
      <c r="C11" s="126"/>
    </row>
    <row r="12" spans="2:3" hidden="1">
      <c r="B12" s="74"/>
      <c r="C12" s="74"/>
    </row>
    <row r="13" spans="2:3" ht="32.25" hidden="1">
      <c r="B13" s="76" t="s">
        <v>155</v>
      </c>
      <c r="C13" s="79">
        <f>+'[1]PROGRAMA I DISM'!D8</f>
        <v>0</v>
      </c>
    </row>
    <row r="14" spans="2:3" ht="15.75" hidden="1">
      <c r="B14" s="80"/>
      <c r="C14" s="81"/>
    </row>
    <row r="15" spans="2:3" hidden="1">
      <c r="B15" s="117"/>
      <c r="C15" s="126"/>
    </row>
    <row r="16" spans="2:3" hidden="1">
      <c r="B16" s="74"/>
      <c r="C16" s="74"/>
    </row>
    <row r="17" spans="2:3" ht="49.5" hidden="1">
      <c r="B17" s="76" t="s">
        <v>156</v>
      </c>
      <c r="C17" s="79">
        <f>+'[1]PROGRAMA I DISM'!D9</f>
        <v>0</v>
      </c>
    </row>
    <row r="18" spans="2:3" hidden="1">
      <c r="B18" s="74"/>
      <c r="C18" s="74"/>
    </row>
    <row r="19" spans="2:3" hidden="1">
      <c r="B19" s="117"/>
      <c r="C19" s="126"/>
    </row>
    <row r="20" spans="2:3" hidden="1">
      <c r="B20" s="74"/>
      <c r="C20" s="74"/>
    </row>
    <row r="21" spans="2:3" ht="49.5" hidden="1">
      <c r="B21" s="76" t="s">
        <v>157</v>
      </c>
      <c r="C21" s="79">
        <f>+'[1]PROGRAMA I DISM'!D10</f>
        <v>0</v>
      </c>
    </row>
    <row r="22" spans="2:3" hidden="1">
      <c r="B22" s="132"/>
      <c r="C22" s="132"/>
    </row>
    <row r="23" spans="2:3" hidden="1">
      <c r="B23" s="74"/>
      <c r="C23" s="74"/>
    </row>
    <row r="24" spans="2:3" ht="32.25" hidden="1">
      <c r="B24" s="76" t="s">
        <v>158</v>
      </c>
      <c r="C24" s="79">
        <f>+'[1]PROGRAMA I DISM'!D12</f>
        <v>0</v>
      </c>
    </row>
    <row r="25" spans="2:3" ht="15.75" hidden="1">
      <c r="B25" s="82"/>
      <c r="C25" s="81"/>
    </row>
    <row r="26" spans="2:3" hidden="1">
      <c r="B26" s="117"/>
      <c r="C26" s="126"/>
    </row>
    <row r="27" spans="2:3" hidden="1">
      <c r="B27" s="83"/>
      <c r="C27" s="82"/>
    </row>
    <row r="28" spans="2:3" ht="49.5" hidden="1">
      <c r="B28" s="76" t="s">
        <v>159</v>
      </c>
      <c r="C28" s="79">
        <f>'[1]PROGRAMA I DISM'!D13</f>
        <v>0</v>
      </c>
    </row>
    <row r="29" spans="2:3" hidden="1">
      <c r="B29" s="83"/>
      <c r="C29" s="82"/>
    </row>
    <row r="30" spans="2:3" hidden="1">
      <c r="B30" s="117"/>
      <c r="C30" s="117"/>
    </row>
    <row r="31" spans="2:3" hidden="1">
      <c r="B31" s="74"/>
      <c r="C31" s="74"/>
    </row>
    <row r="32" spans="2:3" ht="49.5" hidden="1">
      <c r="B32" s="76" t="s">
        <v>160</v>
      </c>
      <c r="C32" s="79">
        <f>'[1]PROGRAMA I DISM'!D14</f>
        <v>0</v>
      </c>
    </row>
    <row r="33" spans="2:6" hidden="1">
      <c r="B33" s="74"/>
      <c r="C33" s="74"/>
    </row>
    <row r="34" spans="2:6" hidden="1">
      <c r="B34" s="74"/>
      <c r="C34" s="74"/>
    </row>
    <row r="35" spans="2:6" hidden="1">
      <c r="B35" s="117"/>
      <c r="C35" s="126"/>
      <c r="E35" s="70"/>
      <c r="F35" s="71"/>
    </row>
    <row r="36" spans="2:6" hidden="1">
      <c r="B36" s="83"/>
      <c r="C36" s="82"/>
      <c r="E36" s="70"/>
      <c r="F36" s="71"/>
    </row>
    <row r="37" spans="2:6" ht="32.25" hidden="1">
      <c r="B37" s="76" t="s">
        <v>161</v>
      </c>
      <c r="C37" s="79">
        <f>'[1]PROGRAMA I DISM'!D16</f>
        <v>0</v>
      </c>
    </row>
    <row r="38" spans="2:6" ht="9.75" hidden="1" customHeight="1">
      <c r="B38" s="74"/>
      <c r="C38" s="74"/>
    </row>
    <row r="39" spans="2:6" ht="49.5" hidden="1" customHeight="1">
      <c r="B39" s="117"/>
      <c r="C39" s="130"/>
    </row>
    <row r="40" spans="2:6" hidden="1">
      <c r="B40" s="82"/>
      <c r="C40" s="82"/>
    </row>
    <row r="41" spans="2:6" ht="23.25" hidden="1" customHeight="1">
      <c r="B41" s="120" t="s">
        <v>0</v>
      </c>
      <c r="C41" s="120"/>
    </row>
    <row r="42" spans="2:6" ht="15.75" hidden="1">
      <c r="B42" s="120" t="s">
        <v>162</v>
      </c>
      <c r="C42" s="120"/>
    </row>
    <row r="43" spans="2:6" ht="15.75" hidden="1">
      <c r="B43" s="120" t="s">
        <v>163</v>
      </c>
      <c r="C43" s="120"/>
    </row>
    <row r="44" spans="2:6" hidden="1">
      <c r="B44" s="74"/>
      <c r="C44" s="74"/>
    </row>
    <row r="45" spans="2:6" ht="18.75" hidden="1">
      <c r="B45" s="121" t="s">
        <v>164</v>
      </c>
      <c r="C45" s="121"/>
    </row>
    <row r="46" spans="2:6" ht="18.75" hidden="1">
      <c r="B46" s="128">
        <f>+C49+C53+C59+C63+C71</f>
        <v>0</v>
      </c>
      <c r="C46" s="128"/>
    </row>
    <row r="47" spans="2:6" ht="21" hidden="1">
      <c r="B47" s="122"/>
      <c r="C47" s="122"/>
    </row>
    <row r="48" spans="2:6" hidden="1">
      <c r="B48" s="74"/>
      <c r="C48" s="74"/>
    </row>
    <row r="49" spans="2:4" ht="32.25" hidden="1">
      <c r="B49" s="76" t="s">
        <v>154</v>
      </c>
      <c r="C49" s="79">
        <f>+'[1]PROGRAMA II DISM'!D7</f>
        <v>0</v>
      </c>
    </row>
    <row r="50" spans="2:4" ht="9.75" hidden="1" customHeight="1">
      <c r="B50" s="74"/>
      <c r="C50" s="78"/>
    </row>
    <row r="51" spans="2:4" ht="60" hidden="1" customHeight="1">
      <c r="B51" s="117"/>
      <c r="C51" s="126"/>
    </row>
    <row r="52" spans="2:4" ht="11.25" hidden="1" customHeight="1">
      <c r="B52" s="131"/>
      <c r="C52" s="131"/>
    </row>
    <row r="53" spans="2:4" ht="32.25" hidden="1">
      <c r="B53" s="76" t="s">
        <v>155</v>
      </c>
      <c r="C53" s="79">
        <f>+'[1]PROGRAMA II DISM'!D8</f>
        <v>0</v>
      </c>
      <c r="D53" s="72" t="s">
        <v>165</v>
      </c>
    </row>
    <row r="54" spans="2:4" ht="9.75" hidden="1" customHeight="1">
      <c r="B54" s="80"/>
      <c r="C54" s="81"/>
    </row>
    <row r="55" spans="2:4" ht="39" hidden="1" customHeight="1">
      <c r="B55" s="117"/>
      <c r="C55" s="117"/>
    </row>
    <row r="56" spans="2:4" ht="86.25" hidden="1" customHeight="1">
      <c r="B56" s="83"/>
      <c r="C56" s="83"/>
    </row>
    <row r="57" spans="2:4" ht="12" hidden="1" customHeight="1">
      <c r="B57" s="83"/>
      <c r="C57" s="83"/>
    </row>
    <row r="58" spans="2:4" ht="12" hidden="1" customHeight="1">
      <c r="B58" s="74"/>
      <c r="C58" s="78"/>
    </row>
    <row r="59" spans="2:4" ht="45.75" hidden="1" customHeight="1">
      <c r="B59" s="76" t="s">
        <v>156</v>
      </c>
      <c r="C59" s="79">
        <f>+'[1]PROGRAMA II DISM'!D9</f>
        <v>0</v>
      </c>
    </row>
    <row r="60" spans="2:4" ht="22.5" hidden="1" customHeight="1">
      <c r="B60" s="124"/>
      <c r="C60" s="124"/>
    </row>
    <row r="61" spans="2:4" ht="35.25" hidden="1" customHeight="1">
      <c r="B61" s="127"/>
      <c r="C61" s="129"/>
    </row>
    <row r="62" spans="2:4" ht="8.25" hidden="1" customHeight="1">
      <c r="B62" s="74"/>
      <c r="C62" s="74"/>
    </row>
    <row r="63" spans="2:4" ht="32.25" hidden="1">
      <c r="B63" s="76" t="s">
        <v>158</v>
      </c>
      <c r="C63" s="79">
        <f>+'[1]PROGRAMA II DISM'!D12</f>
        <v>0</v>
      </c>
    </row>
    <row r="64" spans="2:4" hidden="1">
      <c r="B64" s="74"/>
      <c r="C64" s="74"/>
    </row>
    <row r="65" spans="2:3" ht="60.75" hidden="1" customHeight="1">
      <c r="B65" s="117"/>
      <c r="C65" s="126"/>
    </row>
    <row r="66" spans="2:3" ht="2.25" hidden="1" customHeight="1">
      <c r="B66" s="74"/>
      <c r="C66" s="74"/>
    </row>
    <row r="67" spans="2:3" ht="49.5" hidden="1">
      <c r="B67" s="76" t="s">
        <v>159</v>
      </c>
      <c r="C67" s="79"/>
    </row>
    <row r="68" spans="2:3" hidden="1">
      <c r="B68" s="74"/>
      <c r="C68" s="74"/>
    </row>
    <row r="69" spans="2:3" hidden="1">
      <c r="B69" s="117"/>
      <c r="C69" s="126"/>
    </row>
    <row r="70" spans="2:3" hidden="1">
      <c r="B70" s="74"/>
      <c r="C70" s="74"/>
    </row>
    <row r="71" spans="2:3" ht="32.25" hidden="1">
      <c r="B71" s="84" t="s">
        <v>166</v>
      </c>
      <c r="C71" s="77">
        <f>'[1]PROGRAMA II DISM'!D16</f>
        <v>0</v>
      </c>
    </row>
    <row r="72" spans="2:3" hidden="1">
      <c r="B72" s="74"/>
      <c r="C72" s="74"/>
    </row>
    <row r="73" spans="2:3" ht="39.75" hidden="1" customHeight="1">
      <c r="B73" s="117"/>
      <c r="C73" s="130"/>
    </row>
    <row r="74" spans="2:3" hidden="1">
      <c r="B74" s="74"/>
      <c r="C74" s="74"/>
    </row>
    <row r="75" spans="2:3" ht="15.75" hidden="1">
      <c r="B75" s="120" t="s">
        <v>0</v>
      </c>
      <c r="C75" s="120"/>
    </row>
    <row r="76" spans="2:3" ht="15.75" hidden="1">
      <c r="B76" s="120" t="s">
        <v>162</v>
      </c>
      <c r="C76" s="120"/>
    </row>
    <row r="77" spans="2:3" ht="15.75" hidden="1">
      <c r="B77" s="120" t="s">
        <v>163</v>
      </c>
      <c r="C77" s="120"/>
    </row>
    <row r="78" spans="2:3">
      <c r="B78" s="74"/>
      <c r="C78" s="74"/>
    </row>
    <row r="79" spans="2:3" ht="18.75">
      <c r="B79" s="121" t="s">
        <v>167</v>
      </c>
      <c r="C79" s="121"/>
    </row>
    <row r="80" spans="2:3" ht="18.75">
      <c r="B80" s="128">
        <f>+C83+C87+C91+C99+C103+C95+C107+C110</f>
        <v>756697265</v>
      </c>
      <c r="C80" s="128"/>
    </row>
    <row r="81" spans="2:3" ht="21">
      <c r="B81" s="122"/>
      <c r="C81" s="122"/>
    </row>
    <row r="82" spans="2:3" ht="6" hidden="1" customHeight="1">
      <c r="B82" s="85"/>
      <c r="C82" s="85"/>
    </row>
    <row r="83" spans="2:3" ht="32.25" hidden="1">
      <c r="B83" s="76" t="s">
        <v>154</v>
      </c>
      <c r="C83" s="79">
        <f>+'[1]PROGRAMA III DISM'!D7</f>
        <v>0</v>
      </c>
    </row>
    <row r="84" spans="2:3" ht="9.75" hidden="1" customHeight="1">
      <c r="B84" s="85"/>
      <c r="C84" s="85"/>
    </row>
    <row r="85" spans="2:3" ht="54.75" hidden="1" customHeight="1">
      <c r="B85" s="117"/>
      <c r="C85" s="126"/>
    </row>
    <row r="86" spans="2:3" ht="9.75" hidden="1" customHeight="1">
      <c r="B86" s="85"/>
      <c r="C86" s="85"/>
    </row>
    <row r="87" spans="2:3" ht="32.25" hidden="1">
      <c r="B87" s="76" t="s">
        <v>155</v>
      </c>
      <c r="C87" s="79">
        <f>+'[1]PROGRAMA III DISM'!D8</f>
        <v>0</v>
      </c>
    </row>
    <row r="88" spans="2:3" ht="15.75" hidden="1">
      <c r="B88" s="80"/>
      <c r="C88" s="81"/>
    </row>
    <row r="89" spans="2:3" ht="45.75" hidden="1" customHeight="1">
      <c r="B89" s="117"/>
      <c r="C89" s="126"/>
    </row>
    <row r="90" spans="2:3" ht="15.75" hidden="1" customHeight="1">
      <c r="B90" s="83"/>
      <c r="C90" s="82"/>
    </row>
    <row r="91" spans="2:3" ht="49.5" hidden="1">
      <c r="B91" s="76" t="s">
        <v>156</v>
      </c>
      <c r="C91" s="79">
        <f>+'[1]PROGRAMA III DISM'!D9</f>
        <v>0</v>
      </c>
    </row>
    <row r="92" spans="2:3" ht="9.75" hidden="1" customHeight="1">
      <c r="B92" s="82"/>
      <c r="C92" s="86"/>
    </row>
    <row r="93" spans="2:3" ht="34.5" hidden="1" customHeight="1">
      <c r="B93" s="125"/>
      <c r="C93" s="125"/>
    </row>
    <row r="94" spans="2:3" ht="27.75" hidden="1" customHeight="1">
      <c r="B94" s="82"/>
      <c r="C94" s="86"/>
    </row>
    <row r="95" spans="2:3" ht="47.25" hidden="1" customHeight="1">
      <c r="B95" s="76" t="s">
        <v>168</v>
      </c>
      <c r="C95" s="79">
        <f>+'[1]PROGRAMA III DISM'!D10</f>
        <v>0</v>
      </c>
    </row>
    <row r="96" spans="2:3" ht="24.75" hidden="1" customHeight="1">
      <c r="B96" s="87"/>
      <c r="C96" s="86"/>
    </row>
    <row r="97" spans="2:3" ht="47.25" hidden="1" customHeight="1">
      <c r="B97" s="117"/>
      <c r="C97" s="126"/>
    </row>
    <row r="98" spans="2:3" ht="9.75" customHeight="1">
      <c r="B98" s="74"/>
      <c r="C98" s="74"/>
    </row>
    <row r="99" spans="2:3" ht="32.25">
      <c r="B99" s="76" t="s">
        <v>158</v>
      </c>
      <c r="C99" s="79">
        <f>+'[1]PROGRAMA III DISM'!D12</f>
        <v>156697265</v>
      </c>
    </row>
    <row r="100" spans="2:3" ht="17.25" customHeight="1">
      <c r="B100" s="82"/>
      <c r="C100" s="81"/>
    </row>
    <row r="101" spans="2:3" ht="42.75" customHeight="1">
      <c r="B101" s="127" t="s">
        <v>169</v>
      </c>
      <c r="C101" s="127"/>
    </row>
    <row r="102" spans="2:3" ht="24.75" hidden="1" customHeight="1">
      <c r="B102" s="88"/>
      <c r="C102" s="88"/>
    </row>
    <row r="103" spans="2:3" ht="49.5" hidden="1">
      <c r="B103" s="89" t="s">
        <v>170</v>
      </c>
      <c r="C103" s="79">
        <f>+'[1]PROGRAMA III DISM'!D14</f>
        <v>0</v>
      </c>
    </row>
    <row r="104" spans="2:3" ht="66" hidden="1" customHeight="1">
      <c r="B104" s="74"/>
      <c r="C104" s="74"/>
    </row>
    <row r="105" spans="2:3" ht="66" hidden="1" customHeight="1">
      <c r="B105" s="125"/>
      <c r="C105" s="125"/>
    </row>
    <row r="106" spans="2:3" ht="11.25" hidden="1" customHeight="1">
      <c r="B106" s="74"/>
      <c r="C106" s="74"/>
    </row>
    <row r="107" spans="2:3" ht="52.5" hidden="1" customHeight="1">
      <c r="B107" s="89" t="s">
        <v>171</v>
      </c>
      <c r="C107" s="79">
        <f>+'[1]PROGRAMA III DISM'!D15</f>
        <v>0</v>
      </c>
    </row>
    <row r="108" spans="2:3" hidden="1">
      <c r="B108" s="74"/>
      <c r="C108" s="74"/>
    </row>
    <row r="109" spans="2:3">
      <c r="B109" s="74"/>
      <c r="C109" s="74"/>
    </row>
    <row r="110" spans="2:3" ht="32.25">
      <c r="B110" s="89" t="s">
        <v>172</v>
      </c>
      <c r="C110" s="79">
        <f>'[1]PROGRAMA III DISM'!D16</f>
        <v>600000000</v>
      </c>
    </row>
    <row r="111" spans="2:3" ht="18.75">
      <c r="B111" s="90"/>
      <c r="C111" s="86"/>
    </row>
    <row r="112" spans="2:3" ht="37.5" customHeight="1">
      <c r="B112" s="117" t="s">
        <v>173</v>
      </c>
      <c r="C112" s="126"/>
    </row>
    <row r="113" spans="2:3">
      <c r="B113" s="74"/>
      <c r="C113" s="74"/>
    </row>
    <row r="114" spans="2:3" ht="15.75" hidden="1">
      <c r="B114" s="120" t="s">
        <v>0</v>
      </c>
      <c r="C114" s="120"/>
    </row>
    <row r="115" spans="2:3" ht="15.75" hidden="1">
      <c r="B115" s="120" t="s">
        <v>151</v>
      </c>
      <c r="C115" s="120"/>
    </row>
    <row r="116" spans="2:3" ht="15.75" hidden="1">
      <c r="B116" s="120" t="s">
        <v>163</v>
      </c>
      <c r="C116" s="120"/>
    </row>
    <row r="117" spans="2:3" hidden="1">
      <c r="B117" s="91"/>
      <c r="C117" s="91"/>
    </row>
    <row r="118" spans="2:3" ht="18.75" hidden="1">
      <c r="B118" s="121" t="s">
        <v>174</v>
      </c>
      <c r="C118" s="121"/>
    </row>
    <row r="119" spans="2:3" ht="18.75" hidden="1">
      <c r="B119" s="121">
        <f>+C121</f>
        <v>0</v>
      </c>
      <c r="C119" s="121"/>
    </row>
    <row r="120" spans="2:3" ht="21" hidden="1">
      <c r="B120" s="122"/>
      <c r="C120" s="122"/>
    </row>
    <row r="121" spans="2:3" ht="32.25" hidden="1">
      <c r="B121" s="76" t="s">
        <v>158</v>
      </c>
      <c r="C121" s="79">
        <f>'[1]PROG-IV DISM'!X224</f>
        <v>0</v>
      </c>
    </row>
    <row r="122" spans="2:3" hidden="1">
      <c r="B122" s="123"/>
      <c r="C122" s="124"/>
    </row>
    <row r="123" spans="2:3" ht="51.75" hidden="1" customHeight="1">
      <c r="B123" s="117"/>
      <c r="C123" s="117"/>
    </row>
    <row r="124" spans="2:3" ht="15.75" thickBot="1">
      <c r="B124" s="92"/>
      <c r="C124" s="92"/>
    </row>
    <row r="125" spans="2:3" ht="21.75" thickTop="1">
      <c r="B125" s="118" t="s">
        <v>175</v>
      </c>
      <c r="C125" s="118"/>
    </row>
    <row r="126" spans="2:3" ht="21.75" thickBot="1">
      <c r="B126" s="119">
        <f>+B80+B46+B6+B119</f>
        <v>756697265</v>
      </c>
      <c r="C126" s="119"/>
    </row>
    <row r="127" spans="2:3" ht="15.75" customHeight="1" thickTop="1">
      <c r="B127" s="73"/>
      <c r="C127" s="73"/>
    </row>
  </sheetData>
  <sheetProtection algorithmName="SHA-512" hashValue="gRJpz4iDXLmMHplqI7RqysxpXaeflGSFOxpW5yfq9GXjNEEjWPs3eF9et74+HLJe11td34SIb3usfcuusjye6w==" saltValue="tkQkSeGSmxk3cN/VsFAzIA==" spinCount="100000" sheet="1" objects="1" scenarios="1"/>
  <mergeCells count="51">
    <mergeCell ref="B7:C7"/>
    <mergeCell ref="B1:C1"/>
    <mergeCell ref="B2:C2"/>
    <mergeCell ref="B3:C3"/>
    <mergeCell ref="B5:C5"/>
    <mergeCell ref="B6:C6"/>
    <mergeCell ref="B45:C45"/>
    <mergeCell ref="B11:C11"/>
    <mergeCell ref="B15:C15"/>
    <mergeCell ref="B19:C19"/>
    <mergeCell ref="B22:C22"/>
    <mergeCell ref="B26:C26"/>
    <mergeCell ref="B30:C30"/>
    <mergeCell ref="B35:C35"/>
    <mergeCell ref="B39:C39"/>
    <mergeCell ref="B41:C41"/>
    <mergeCell ref="B42:C42"/>
    <mergeCell ref="B43:C43"/>
    <mergeCell ref="B76:C76"/>
    <mergeCell ref="B46:C46"/>
    <mergeCell ref="B47:C47"/>
    <mergeCell ref="B51:C51"/>
    <mergeCell ref="B52:C52"/>
    <mergeCell ref="B55:C55"/>
    <mergeCell ref="B60:C60"/>
    <mergeCell ref="B61:C61"/>
    <mergeCell ref="B65:C65"/>
    <mergeCell ref="B69:C69"/>
    <mergeCell ref="B73:C73"/>
    <mergeCell ref="B75:C75"/>
    <mergeCell ref="B114:C114"/>
    <mergeCell ref="B77:C77"/>
    <mergeCell ref="B79:C79"/>
    <mergeCell ref="B80:C80"/>
    <mergeCell ref="B81:C81"/>
    <mergeCell ref="B85:C85"/>
    <mergeCell ref="B89:C89"/>
    <mergeCell ref="B93:C93"/>
    <mergeCell ref="B97:C97"/>
    <mergeCell ref="B101:C101"/>
    <mergeCell ref="B105:C105"/>
    <mergeCell ref="B112:C112"/>
    <mergeCell ref="B123:C123"/>
    <mergeCell ref="B125:C125"/>
    <mergeCell ref="B126:C126"/>
    <mergeCell ref="B115:C115"/>
    <mergeCell ref="B116:C116"/>
    <mergeCell ref="B118:C118"/>
    <mergeCell ref="B119:C119"/>
    <mergeCell ref="B120:C120"/>
    <mergeCell ref="B122:C122"/>
  </mergeCells>
  <printOptions horizontalCentered="1"/>
  <pageMargins left="0.39370078740157483" right="0.39370078740157483" top="0.39370078740157483" bottom="0.59055118110236227" header="0" footer="0"/>
  <pageSetup scale="70" orientation="portrait" r:id="rId1"/>
  <drawing r:id="rId2"/>
</worksheet>
</file>

<file path=xl/worksheets/sheet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5D3F6-2F2B-4CD1-91F5-7EBDE6A0A2E6}">
  <dimension ref="B1:F123"/>
  <sheetViews>
    <sheetView showGridLines="0" zoomScale="115" zoomScaleNormal="115" workbookViewId="0">
      <selection activeCell="E7" sqref="E7"/>
    </sheetView>
  </sheetViews>
  <sheetFormatPr baseColWidth="10" defaultColWidth="11.42578125" defaultRowHeight="15"/>
  <cols>
    <col min="1" max="1" width="11.42578125" style="69"/>
    <col min="2" max="2" width="20.7109375" style="69" customWidth="1"/>
    <col min="3" max="3" width="88.140625" style="69" customWidth="1"/>
    <col min="4" max="4" width="12.42578125" style="69" customWidth="1"/>
    <col min="5" max="5" width="41.42578125" style="69" customWidth="1"/>
    <col min="6" max="6" width="17.140625" style="69" customWidth="1"/>
    <col min="7" max="16384" width="11.42578125" style="69"/>
  </cols>
  <sheetData>
    <row r="1" spans="2:3" ht="15" customHeight="1">
      <c r="B1" s="120" t="s">
        <v>0</v>
      </c>
      <c r="C1" s="120"/>
    </row>
    <row r="2" spans="2:3" ht="15" customHeight="1">
      <c r="B2" s="120" t="s">
        <v>176</v>
      </c>
      <c r="C2" s="120"/>
    </row>
    <row r="3" spans="2:3" ht="15" customHeight="1">
      <c r="B3" s="120" t="s">
        <v>177</v>
      </c>
      <c r="C3" s="120"/>
    </row>
    <row r="4" spans="2:3">
      <c r="B4" s="74"/>
      <c r="C4" s="74"/>
    </row>
    <row r="5" spans="2:3" ht="18.75">
      <c r="B5" s="121" t="s">
        <v>153</v>
      </c>
      <c r="C5" s="121"/>
    </row>
    <row r="6" spans="2:3" ht="18.75">
      <c r="B6" s="128">
        <f>+C9+C13+C17+C21+C25</f>
        <v>132714192.72079298</v>
      </c>
      <c r="C6" s="128"/>
    </row>
    <row r="7" spans="2:3" ht="21" customHeight="1">
      <c r="B7" s="122"/>
      <c r="C7" s="122"/>
    </row>
    <row r="8" spans="2:3" ht="3" customHeight="1">
      <c r="B8" s="74"/>
      <c r="C8" s="75"/>
    </row>
    <row r="9" spans="2:3" ht="32.25">
      <c r="B9" s="76" t="s">
        <v>154</v>
      </c>
      <c r="C9" s="77">
        <f>+'[1]PROGRAMA I AUM'!D7</f>
        <v>40834192.720792986</v>
      </c>
    </row>
    <row r="10" spans="2:3" ht="9.75" customHeight="1">
      <c r="B10" s="74"/>
      <c r="C10" s="78"/>
    </row>
    <row r="11" spans="2:3" ht="36.75" customHeight="1">
      <c r="B11" s="117" t="s">
        <v>178</v>
      </c>
      <c r="C11" s="126"/>
    </row>
    <row r="12" spans="2:3" ht="9.75" customHeight="1">
      <c r="B12" s="74" t="s">
        <v>165</v>
      </c>
      <c r="C12" s="74"/>
    </row>
    <row r="13" spans="2:3" ht="32.25">
      <c r="B13" s="76" t="s">
        <v>155</v>
      </c>
      <c r="C13" s="79">
        <f>+'[1]PROGRAMA I AUM'!D8</f>
        <v>2500000</v>
      </c>
    </row>
    <row r="14" spans="2:3" ht="9.75" customHeight="1">
      <c r="B14" s="80"/>
      <c r="C14" s="81"/>
    </row>
    <row r="15" spans="2:3" ht="60" customHeight="1">
      <c r="B15" s="117" t="s">
        <v>179</v>
      </c>
      <c r="C15" s="126"/>
    </row>
    <row r="16" spans="2:3" ht="9.75" customHeight="1">
      <c r="B16" s="74"/>
      <c r="C16" s="74"/>
    </row>
    <row r="17" spans="2:6" ht="49.5">
      <c r="B17" s="76" t="s">
        <v>156</v>
      </c>
      <c r="C17" s="79">
        <f>+'[1]PROGRAMA I AUM'!D9</f>
        <v>2300000</v>
      </c>
    </row>
    <row r="18" spans="2:6" ht="9.75" customHeight="1">
      <c r="B18" s="74"/>
      <c r="C18" s="74"/>
    </row>
    <row r="19" spans="2:6" ht="48.75" customHeight="1">
      <c r="B19" s="117" t="s">
        <v>180</v>
      </c>
      <c r="C19" s="126"/>
    </row>
    <row r="20" spans="2:6" ht="9.75" customHeight="1">
      <c r="B20" s="130"/>
      <c r="C20" s="130"/>
    </row>
    <row r="21" spans="2:6" ht="32.25" hidden="1">
      <c r="B21" s="76" t="s">
        <v>158</v>
      </c>
      <c r="C21" s="79">
        <f>+'[1]PROGRAMA I AUM'!D12</f>
        <v>0</v>
      </c>
    </row>
    <row r="22" spans="2:6" ht="9.75" hidden="1" customHeight="1">
      <c r="B22" s="82"/>
      <c r="C22" s="81"/>
    </row>
    <row r="23" spans="2:6" ht="55.5" hidden="1" customHeight="1">
      <c r="B23" s="117"/>
      <c r="C23" s="126"/>
    </row>
    <row r="24" spans="2:6" ht="9.75" customHeight="1">
      <c r="B24" s="74"/>
      <c r="C24" s="74"/>
    </row>
    <row r="25" spans="2:6" ht="49.5">
      <c r="B25" s="76" t="s">
        <v>159</v>
      </c>
      <c r="C25" s="79">
        <f>+'[1]PROGRAMA I AUM'!D13</f>
        <v>87080000</v>
      </c>
    </row>
    <row r="26" spans="2:6" ht="9.75" customHeight="1">
      <c r="B26" s="74"/>
      <c r="C26" s="74"/>
    </row>
    <row r="27" spans="2:6" ht="59.25" customHeight="1">
      <c r="B27" s="125" t="s">
        <v>181</v>
      </c>
      <c r="C27" s="125"/>
    </row>
    <row r="28" spans="2:6" ht="45" hidden="1" customHeight="1">
      <c r="B28" s="82"/>
      <c r="C28" s="82"/>
    </row>
    <row r="29" spans="2:6" ht="23.25" customHeight="1">
      <c r="B29" s="126"/>
      <c r="C29" s="126"/>
      <c r="E29" s="70"/>
      <c r="F29" s="71"/>
    </row>
    <row r="30" spans="2:6" ht="49.5" hidden="1">
      <c r="B30" s="76" t="s">
        <v>160</v>
      </c>
      <c r="C30" s="79"/>
    </row>
    <row r="31" spans="2:6" ht="9.75" hidden="1" customHeight="1">
      <c r="B31" s="74"/>
      <c r="C31" s="74"/>
    </row>
    <row r="32" spans="2:6" ht="65.25" hidden="1" customHeight="1">
      <c r="B32" s="126"/>
      <c r="C32" s="126"/>
    </row>
    <row r="33" spans="2:3" ht="9.75" hidden="1" customHeight="1">
      <c r="B33" s="74"/>
      <c r="C33" s="74"/>
    </row>
    <row r="34" spans="2:3" ht="32.25" hidden="1">
      <c r="B34" s="76" t="s">
        <v>182</v>
      </c>
      <c r="C34" s="79"/>
    </row>
    <row r="35" spans="2:3" ht="9.75" hidden="1" customHeight="1">
      <c r="B35" s="74"/>
      <c r="C35" s="74"/>
    </row>
    <row r="36" spans="2:3" ht="52.5" hidden="1" customHeight="1">
      <c r="B36" s="126"/>
      <c r="C36" s="126"/>
    </row>
    <row r="37" spans="2:3" ht="9.75" hidden="1" customHeight="1">
      <c r="B37" s="74"/>
      <c r="C37" s="74"/>
    </row>
    <row r="38" spans="2:3" ht="32.25" hidden="1">
      <c r="B38" s="76" t="s">
        <v>161</v>
      </c>
      <c r="C38" s="79"/>
    </row>
    <row r="39" spans="2:3" ht="15.75">
      <c r="B39" s="120" t="s">
        <v>0</v>
      </c>
      <c r="C39" s="120"/>
    </row>
    <row r="40" spans="2:3" ht="15.75">
      <c r="B40" s="120" t="s">
        <v>176</v>
      </c>
      <c r="C40" s="120"/>
    </row>
    <row r="41" spans="2:3" ht="15.75">
      <c r="B41" s="120" t="s">
        <v>163</v>
      </c>
      <c r="C41" s="120"/>
    </row>
    <row r="42" spans="2:3">
      <c r="B42" s="74"/>
      <c r="C42" s="74"/>
    </row>
    <row r="43" spans="2:3" ht="18.75">
      <c r="B43" s="121" t="s">
        <v>164</v>
      </c>
      <c r="C43" s="121"/>
    </row>
    <row r="44" spans="2:3" ht="18.75">
      <c r="B44" s="128">
        <f>+C47+C51+C55+C63+C59</f>
        <v>35236693.841049001</v>
      </c>
      <c r="C44" s="128"/>
    </row>
    <row r="45" spans="2:3" ht="21">
      <c r="B45" s="122"/>
      <c r="C45" s="122"/>
    </row>
    <row r="46" spans="2:3" ht="5.25" customHeight="1">
      <c r="B46" s="74"/>
      <c r="C46" s="74"/>
    </row>
    <row r="47" spans="2:3" ht="32.25">
      <c r="B47" s="76" t="s">
        <v>154</v>
      </c>
      <c r="C47" s="79">
        <f>+'[1]PROGRAMA II AUM'!D7</f>
        <v>25636693.841049001</v>
      </c>
    </row>
    <row r="48" spans="2:3" ht="9.75" customHeight="1">
      <c r="B48" s="74"/>
      <c r="C48" s="78"/>
    </row>
    <row r="49" spans="2:4" ht="39" customHeight="1">
      <c r="B49" s="117" t="s">
        <v>178</v>
      </c>
      <c r="C49" s="126"/>
    </row>
    <row r="50" spans="2:4" ht="9.75" customHeight="1">
      <c r="B50" s="130"/>
      <c r="C50" s="130"/>
    </row>
    <row r="51" spans="2:4" ht="32.25" hidden="1">
      <c r="B51" s="76" t="s">
        <v>155</v>
      </c>
      <c r="C51" s="79">
        <f>+'[1]PROGRAMA II AUM'!D8</f>
        <v>0</v>
      </c>
      <c r="D51" s="72" t="s">
        <v>165</v>
      </c>
    </row>
    <row r="52" spans="2:4" ht="9.75" hidden="1" customHeight="1">
      <c r="B52" s="80"/>
      <c r="C52" s="81"/>
    </row>
    <row r="53" spans="2:4" ht="102.75" hidden="1" customHeight="1">
      <c r="B53" s="117"/>
      <c r="C53" s="126"/>
    </row>
    <row r="54" spans="2:4" ht="9.75" customHeight="1">
      <c r="B54" s="74"/>
      <c r="C54" s="78"/>
    </row>
    <row r="55" spans="2:4" ht="49.5">
      <c r="B55" s="76" t="s">
        <v>156</v>
      </c>
      <c r="C55" s="79">
        <f>+'[1]PROGRAMA II AUM'!D9</f>
        <v>1600000</v>
      </c>
    </row>
    <row r="56" spans="2:4">
      <c r="B56" s="124"/>
      <c r="C56" s="124"/>
    </row>
    <row r="57" spans="2:4" ht="41.25" customHeight="1">
      <c r="B57" s="117" t="s">
        <v>183</v>
      </c>
      <c r="C57" s="126"/>
    </row>
    <row r="58" spans="2:4" ht="9.75" customHeight="1">
      <c r="B58" s="74"/>
      <c r="C58" s="74"/>
    </row>
    <row r="59" spans="2:4" ht="32.25">
      <c r="B59" s="76" t="s">
        <v>158</v>
      </c>
      <c r="C59" s="79">
        <f>+'[1]PROGRAMA II AUM'!D12</f>
        <v>8000000</v>
      </c>
    </row>
    <row r="60" spans="2:4" ht="9.75" customHeight="1">
      <c r="B60" s="74"/>
      <c r="C60" s="74"/>
    </row>
    <row r="61" spans="2:4" ht="42.75" customHeight="1">
      <c r="B61" s="117" t="s">
        <v>184</v>
      </c>
      <c r="C61" s="130"/>
    </row>
    <row r="62" spans="2:4" ht="9.75" customHeight="1">
      <c r="B62" s="74"/>
      <c r="C62" s="74"/>
    </row>
    <row r="63" spans="2:4" ht="49.5" hidden="1">
      <c r="B63" s="76" t="s">
        <v>159</v>
      </c>
      <c r="C63" s="79">
        <f>+'[1]PROGRAMA II AUM'!D13</f>
        <v>0</v>
      </c>
    </row>
    <row r="64" spans="2:4" ht="9.75" hidden="1" customHeight="1">
      <c r="B64" s="74"/>
      <c r="C64" s="74"/>
    </row>
    <row r="65" spans="2:3" ht="43.5" hidden="1" customHeight="1">
      <c r="B65" s="117"/>
      <c r="C65" s="126"/>
    </row>
    <row r="66" spans="2:3" ht="9.75" hidden="1" customHeight="1">
      <c r="B66" s="74"/>
      <c r="C66" s="74"/>
    </row>
    <row r="67" spans="2:3" ht="32.25" hidden="1">
      <c r="B67" s="84" t="s">
        <v>166</v>
      </c>
      <c r="C67" s="77"/>
    </row>
    <row r="68" spans="2:3">
      <c r="B68" s="74"/>
      <c r="C68" s="74"/>
    </row>
    <row r="69" spans="2:3" hidden="1">
      <c r="B69" s="117"/>
      <c r="C69" s="130"/>
    </row>
    <row r="70" spans="2:3" ht="12" hidden="1" customHeight="1">
      <c r="B70" s="74"/>
      <c r="C70" s="74"/>
    </row>
    <row r="71" spans="2:3" ht="15.75">
      <c r="B71" s="120" t="s">
        <v>0</v>
      </c>
      <c r="C71" s="120"/>
    </row>
    <row r="72" spans="2:3" ht="15.75">
      <c r="B72" s="120" t="s">
        <v>176</v>
      </c>
      <c r="C72" s="120"/>
    </row>
    <row r="73" spans="2:3" ht="15.75">
      <c r="B73" s="120" t="s">
        <v>163</v>
      </c>
      <c r="C73" s="120"/>
    </row>
    <row r="74" spans="2:3">
      <c r="B74" s="74"/>
      <c r="C74" s="74"/>
    </row>
    <row r="75" spans="2:3" ht="18.75">
      <c r="B75" s="121" t="s">
        <v>167</v>
      </c>
      <c r="C75" s="121"/>
    </row>
    <row r="76" spans="2:3" ht="18.75">
      <c r="B76" s="128">
        <f>+C79+C83+C87+C91+C95+C99+C106</f>
        <v>588746378.16359198</v>
      </c>
      <c r="C76" s="128"/>
    </row>
    <row r="77" spans="2:3" ht="21">
      <c r="B77" s="85"/>
      <c r="C77" s="85"/>
    </row>
    <row r="78" spans="2:3" ht="3" customHeight="1">
      <c r="B78" s="85"/>
      <c r="C78" s="85"/>
    </row>
    <row r="79" spans="2:3" ht="32.25">
      <c r="B79" s="76" t="s">
        <v>154</v>
      </c>
      <c r="C79" s="79">
        <f>+'[1]PROGRAMA III AUM'!D7</f>
        <v>4109378.1635919996</v>
      </c>
    </row>
    <row r="80" spans="2:3" ht="9.75" customHeight="1">
      <c r="B80" s="85"/>
      <c r="C80" s="85"/>
    </row>
    <row r="81" spans="2:3" ht="42.75" customHeight="1">
      <c r="B81" s="117" t="s">
        <v>178</v>
      </c>
      <c r="C81" s="126"/>
    </row>
    <row r="82" spans="2:3" ht="9.75" customHeight="1">
      <c r="B82" s="85"/>
      <c r="C82" s="85"/>
    </row>
    <row r="83" spans="2:3" ht="32.25" hidden="1">
      <c r="B83" s="76" t="s">
        <v>155</v>
      </c>
      <c r="C83" s="79">
        <f>+'[1]PROGRAMA III AUM'!D8</f>
        <v>0</v>
      </c>
    </row>
    <row r="84" spans="2:3" ht="15.75" hidden="1">
      <c r="B84" s="80"/>
      <c r="C84" s="81"/>
    </row>
    <row r="85" spans="2:3" ht="54" hidden="1" customHeight="1">
      <c r="B85" s="117"/>
      <c r="C85" s="126"/>
    </row>
    <row r="86" spans="2:3">
      <c r="B86" s="83"/>
      <c r="C86" s="82"/>
    </row>
    <row r="87" spans="2:3" ht="49.5">
      <c r="B87" s="76" t="s">
        <v>156</v>
      </c>
      <c r="C87" s="79">
        <f>+'[1]PROGRAMA III AUM'!D9</f>
        <v>800000</v>
      </c>
    </row>
    <row r="88" spans="2:3" ht="9" customHeight="1">
      <c r="B88" s="82"/>
      <c r="C88" s="86"/>
    </row>
    <row r="89" spans="2:3" ht="39" customHeight="1">
      <c r="B89" s="117" t="s">
        <v>185</v>
      </c>
      <c r="C89" s="126"/>
    </row>
    <row r="90" spans="2:3" ht="9" customHeight="1">
      <c r="B90" s="74"/>
      <c r="C90" s="74"/>
    </row>
    <row r="91" spans="2:3" ht="32.25">
      <c r="B91" s="76" t="s">
        <v>158</v>
      </c>
      <c r="C91" s="79">
        <f>+'[1]PROGRAMA III AUM'!D12</f>
        <v>48311504.780000001</v>
      </c>
    </row>
    <row r="92" spans="2:3" ht="9.75" customHeight="1">
      <c r="B92" s="82"/>
      <c r="C92" s="81"/>
    </row>
    <row r="93" spans="2:3" ht="42.75" customHeight="1">
      <c r="B93" s="125" t="s">
        <v>186</v>
      </c>
      <c r="C93" s="125"/>
    </row>
    <row r="94" spans="2:3" ht="9.75" customHeight="1">
      <c r="B94" s="135" t="s">
        <v>165</v>
      </c>
      <c r="C94" s="130"/>
    </row>
    <row r="95" spans="2:3" ht="49.5" hidden="1">
      <c r="B95" s="76" t="s">
        <v>159</v>
      </c>
      <c r="C95" s="79">
        <f>'[1]PROGRAMA III AUM'!D13</f>
        <v>0</v>
      </c>
    </row>
    <row r="96" spans="2:3" ht="9.75" hidden="1" customHeight="1">
      <c r="B96" s="74"/>
      <c r="C96" s="74"/>
    </row>
    <row r="97" spans="2:3" ht="62.25" hidden="1" customHeight="1">
      <c r="B97" s="117"/>
      <c r="C97" s="126"/>
    </row>
    <row r="98" spans="2:3" ht="24.75" customHeight="1">
      <c r="B98" s="74"/>
      <c r="C98" s="74"/>
    </row>
    <row r="99" spans="2:3" ht="46.5" customHeight="1">
      <c r="B99" s="76" t="s">
        <v>160</v>
      </c>
      <c r="C99" s="79">
        <f>'[1]PROGRAMA III AUM'!D14</f>
        <v>535525495.22000003</v>
      </c>
    </row>
    <row r="100" spans="2:3" ht="24.75" customHeight="1">
      <c r="B100" s="74"/>
      <c r="C100" s="74"/>
    </row>
    <row r="101" spans="2:3" ht="56.25" customHeight="1">
      <c r="B101" s="125" t="s">
        <v>187</v>
      </c>
      <c r="C101" s="134"/>
    </row>
    <row r="102" spans="2:3" ht="24.75" hidden="1" customHeight="1">
      <c r="B102" s="74"/>
      <c r="C102" s="74"/>
    </row>
    <row r="103" spans="2:3" ht="24.75" hidden="1" customHeight="1">
      <c r="B103" s="74"/>
      <c r="C103" s="74"/>
    </row>
    <row r="104" spans="2:3" ht="22.5" hidden="1" customHeight="1">
      <c r="B104" s="74"/>
      <c r="C104" s="74"/>
    </row>
    <row r="105" spans="2:3" ht="22.5" hidden="1" customHeight="1">
      <c r="B105" s="74"/>
      <c r="C105" s="74"/>
    </row>
    <row r="106" spans="2:3" ht="32.25" hidden="1">
      <c r="B106" s="89" t="s">
        <v>161</v>
      </c>
      <c r="C106" s="79">
        <f>'[1]PROGRAMA III AUM'!D16</f>
        <v>0</v>
      </c>
    </row>
    <row r="107" spans="2:3" ht="9.75" hidden="1" customHeight="1">
      <c r="B107" s="74"/>
      <c r="C107" s="74"/>
    </row>
    <row r="108" spans="2:3" ht="36" hidden="1" customHeight="1">
      <c r="B108" s="117"/>
      <c r="C108" s="126"/>
    </row>
    <row r="109" spans="2:3">
      <c r="B109" s="74"/>
      <c r="C109" s="74"/>
    </row>
    <row r="110" spans="2:3" ht="15.75" hidden="1">
      <c r="B110" s="120" t="s">
        <v>0</v>
      </c>
      <c r="C110" s="120"/>
    </row>
    <row r="111" spans="2:3" ht="15.75" hidden="1">
      <c r="B111" s="120" t="s">
        <v>188</v>
      </c>
      <c r="C111" s="120"/>
    </row>
    <row r="112" spans="2:3" ht="15.75" hidden="1">
      <c r="B112" s="120" t="s">
        <v>163</v>
      </c>
      <c r="C112" s="120"/>
    </row>
    <row r="113" spans="2:3" hidden="1">
      <c r="B113" s="91"/>
      <c r="C113" s="91"/>
    </row>
    <row r="114" spans="2:3" ht="18.75" hidden="1">
      <c r="B114" s="121" t="s">
        <v>174</v>
      </c>
      <c r="C114" s="121"/>
    </row>
    <row r="115" spans="2:3" ht="18.75" hidden="1">
      <c r="B115" s="121">
        <f>+C117</f>
        <v>0</v>
      </c>
      <c r="C115" s="121"/>
    </row>
    <row r="116" spans="2:3" ht="21" hidden="1">
      <c r="B116" s="85"/>
      <c r="C116" s="85"/>
    </row>
    <row r="117" spans="2:3" ht="32.25" hidden="1">
      <c r="B117" s="76" t="s">
        <v>161</v>
      </c>
      <c r="C117" s="79">
        <f>'[1]PROG-IV AUM'!BK347</f>
        <v>0</v>
      </c>
    </row>
    <row r="118" spans="2:3" ht="21" hidden="1">
      <c r="B118" s="85"/>
      <c r="C118" s="86"/>
    </row>
    <row r="119" spans="2:3" ht="61.5" hidden="1" customHeight="1">
      <c r="B119" s="125"/>
      <c r="C119" s="134"/>
    </row>
    <row r="120" spans="2:3" ht="15.75" hidden="1" customHeight="1" thickBot="1">
      <c r="B120" s="92"/>
      <c r="C120" s="92"/>
    </row>
    <row r="121" spans="2:3" ht="21">
      <c r="B121" s="133" t="s">
        <v>175</v>
      </c>
      <c r="C121" s="133"/>
    </row>
    <row r="122" spans="2:3" ht="21.75" thickBot="1">
      <c r="B122" s="119">
        <f>+B76+B44+B6+B115</f>
        <v>756697264.72543395</v>
      </c>
      <c r="C122" s="119"/>
    </row>
    <row r="123" spans="2:3" ht="15.75" customHeight="1" thickTop="1">
      <c r="B123" s="73"/>
      <c r="C123" s="73"/>
    </row>
  </sheetData>
  <sheetProtection algorithmName="SHA-512" hashValue="zl2fs5PymdZyXuhB4p392eNfd5NTapx/7990E9vXmGgdODFgq7dXtUZ56V7643N2Hfz2jw2XOYORJ/R1+VZQNA==" saltValue="YLzY04JN/fteymV6IWVK5w==" spinCount="100000" sheet="1" objects="1" scenarios="1"/>
  <mergeCells count="50">
    <mergeCell ref="B7:C7"/>
    <mergeCell ref="B1:C1"/>
    <mergeCell ref="B2:C2"/>
    <mergeCell ref="B3:C3"/>
    <mergeCell ref="B5:C5"/>
    <mergeCell ref="B6:C6"/>
    <mergeCell ref="B41:C41"/>
    <mergeCell ref="B11:C11"/>
    <mergeCell ref="B15:C15"/>
    <mergeCell ref="B19:C19"/>
    <mergeCell ref="B20:C20"/>
    <mergeCell ref="B23:C23"/>
    <mergeCell ref="B27:C27"/>
    <mergeCell ref="B29:C29"/>
    <mergeCell ref="B32:C32"/>
    <mergeCell ref="B36:C36"/>
    <mergeCell ref="B39:C39"/>
    <mergeCell ref="B40:C40"/>
    <mergeCell ref="B71:C71"/>
    <mergeCell ref="B43:C43"/>
    <mergeCell ref="B44:C44"/>
    <mergeCell ref="B45:C45"/>
    <mergeCell ref="B49:C49"/>
    <mergeCell ref="B50:C50"/>
    <mergeCell ref="B53:C53"/>
    <mergeCell ref="B56:C56"/>
    <mergeCell ref="B57:C57"/>
    <mergeCell ref="B61:C61"/>
    <mergeCell ref="B65:C65"/>
    <mergeCell ref="B69:C69"/>
    <mergeCell ref="B108:C108"/>
    <mergeCell ref="B72:C72"/>
    <mergeCell ref="B73:C73"/>
    <mergeCell ref="B75:C75"/>
    <mergeCell ref="B76:C76"/>
    <mergeCell ref="B81:C81"/>
    <mergeCell ref="B85:C85"/>
    <mergeCell ref="B89:C89"/>
    <mergeCell ref="B93:C93"/>
    <mergeCell ref="B94:C94"/>
    <mergeCell ref="B97:C97"/>
    <mergeCell ref="B101:C101"/>
    <mergeCell ref="B121:C121"/>
    <mergeCell ref="B122:C122"/>
    <mergeCell ref="B110:C110"/>
    <mergeCell ref="B111:C111"/>
    <mergeCell ref="B112:C112"/>
    <mergeCell ref="B114:C114"/>
    <mergeCell ref="B115:C115"/>
    <mergeCell ref="B119:C119"/>
  </mergeCells>
  <printOptions horizontalCentered="1" verticalCentered="1"/>
  <pageMargins left="0.39370078740157483" right="0.39370078740157483" top="0.59055118110236227" bottom="0.59055118110236227" header="0" footer="0"/>
  <pageSetup scale="70" orientation="portrait" r:id="rId1"/>
  <drawing r:id="rId2"/>
</worksheet>
</file>

<file path=docProps/app.xml><?xml version="1.0" encoding="utf-8"?>
<Properties xmlns="http://purl.oclc.org/ooxml/officeDocument/extendedProperties" xmlns:vt="http://purl.oclc.org/ooxml/officeDocument/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2</vt:i4>
      </vt:variant>
    </vt:vector>
  </HeadingPairs>
  <TitlesOfParts>
    <vt:vector size="7" baseType="lpstr">
      <vt:lpstr>Programa I- Administración G</vt:lpstr>
      <vt:lpstr>Programa II- Servicios</vt:lpstr>
      <vt:lpstr>Programa III- Inversiones</vt:lpstr>
      <vt:lpstr>JUSTIFICACIÓN DISMINUCIONES</vt:lpstr>
      <vt:lpstr>JUSTIFICACIÓN AUMENTOS</vt:lpstr>
      <vt:lpstr>'JUSTIFICACIÓN AUMENTOS'!Área_de_impresión</vt:lpstr>
      <vt:lpstr>'JUSTIFICACIÓN DISMINUCIONES'!Área_de_impresión</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nela guzman</dc:creator>
  <cp:lastModifiedBy>Marianella Guzman Diaz</cp:lastModifiedBy>
  <dcterms:created xsi:type="dcterms:W3CDTF">2018-05-07T00:57:01Z</dcterms:created>
  <dcterms:modified xsi:type="dcterms:W3CDTF">2021-11-23T00:01:37Z</dcterms:modified>
</cp:coreProperties>
</file>