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M:\Presupuesto\Muni_2019\Presupuesto\Trabajos Varios\Indice de Transparencia\2014\"/>
    </mc:Choice>
  </mc:AlternateContent>
  <xr:revisionPtr revIDLastSave="0" documentId="13_ncr:1_{5073AE94-A379-45A2-AE9E-7E152987CCEA}" xr6:coauthVersionLast="36" xr6:coauthVersionMax="36" xr10:uidLastSave="{00000000-0000-0000-0000-000000000000}"/>
  <bookViews>
    <workbookView xWindow="0" yWindow="0" windowWidth="20490" windowHeight="7155" tabRatio="844" xr2:uid="{00000000-000D-0000-FFFF-FFFF00000000}"/>
  </bookViews>
  <sheets>
    <sheet name="Programa I- Administración G" sheetId="1" r:id="rId1"/>
    <sheet name="Programa II-Servicios" sheetId="2" r:id="rId2"/>
    <sheet name="Programa III- Inversiones" sheetId="3" r:id="rId3"/>
    <sheet name="Programa IV- Partidas Especific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59" i="2" l="1"/>
  <c r="E127" i="3"/>
  <c r="E126" i="3"/>
  <c r="E65" i="3"/>
  <c r="E74" i="3"/>
  <c r="E34" i="3"/>
  <c r="E15" i="3"/>
  <c r="E44" i="4"/>
  <c r="E28" i="4"/>
  <c r="E18" i="4"/>
  <c r="E45" i="4" l="1"/>
  <c r="E67" i="1" l="1"/>
  <c r="E72" i="1"/>
  <c r="E73" i="1" l="1"/>
  <c r="E94" i="2"/>
  <c r="E109" i="2"/>
  <c r="E87" i="2" l="1"/>
  <c r="E65" i="2"/>
  <c r="E49" i="2" l="1"/>
  <c r="E32" i="2" l="1"/>
  <c r="E10" i="2" l="1"/>
  <c r="E110" i="2" s="1"/>
</calcChain>
</file>

<file path=xl/sharedStrings.xml><?xml version="1.0" encoding="utf-8"?>
<sst xmlns="http://schemas.openxmlformats.org/spreadsheetml/2006/main" count="957" uniqueCount="262">
  <si>
    <t>MUNICIPALIDAD DE HEREDIA</t>
  </si>
  <si>
    <t>0.01.00</t>
  </si>
  <si>
    <t>REMUNERACIONES BÁSICAS</t>
  </si>
  <si>
    <t>0.00.00</t>
  </si>
  <si>
    <t>REMUNERACIONES</t>
  </si>
  <si>
    <t>0.03.01</t>
  </si>
  <si>
    <t>Retribución por años servidos</t>
  </si>
  <si>
    <t>0.03.00</t>
  </si>
  <si>
    <t>INCENTIVOS SALARIALES</t>
  </si>
  <si>
    <t>0.03.03</t>
  </si>
  <si>
    <t>Decimotercer mes</t>
  </si>
  <si>
    <t>0.04.01</t>
  </si>
  <si>
    <t>Contribución Patronal al Seguro de Salud de la Caja Costarricensedel Seguro Social</t>
  </si>
  <si>
    <t>0.04.00</t>
  </si>
  <si>
    <t>CONTRIBUCIONES PATRONALES AL DESARROLLO Y LA SEGURIDAD SOCIAL</t>
  </si>
  <si>
    <t>0.04.05</t>
  </si>
  <si>
    <t>Contribución Patronal al Banco Popular y de Desarrollo Comunal</t>
  </si>
  <si>
    <t>0.05.01</t>
  </si>
  <si>
    <t>Contribución Patronal al Seguro de Pensiones de la Caja Costarricense del Seguro Social</t>
  </si>
  <si>
    <t>0.05.00</t>
  </si>
  <si>
    <t>CONTRIBUCIONES PATRONALES A FONDOS DE PENSIONES Y OTROS FONDOS DE CAPITALIZACIÓN</t>
  </si>
  <si>
    <t>0.05.02</t>
  </si>
  <si>
    <t>Aporte Patronal al Régimen Obligatorio de Pensiones Complementarias</t>
  </si>
  <si>
    <t>0.05.04</t>
  </si>
  <si>
    <t>Contribución Patronal a otros fondos administrados por entes públicos</t>
  </si>
  <si>
    <t>1.01.00</t>
  </si>
  <si>
    <t>ALQUILERES</t>
  </si>
  <si>
    <t>1.00.00</t>
  </si>
  <si>
    <t>SERVICIOS</t>
  </si>
  <si>
    <t>1.03.01</t>
  </si>
  <si>
    <t>Información</t>
  </si>
  <si>
    <t>1.03.00</t>
  </si>
  <si>
    <t>SERVICIOS COMERCIALES Y FINANCIEROS</t>
  </si>
  <si>
    <t>1.03.03</t>
  </si>
  <si>
    <t>Impresión, encuadernación y otros</t>
  </si>
  <si>
    <t>1.04.04</t>
  </si>
  <si>
    <t>Servicios en ciencias económicas y sociales</t>
  </si>
  <si>
    <t>1.04.00</t>
  </si>
  <si>
    <t>SERVICIOS DE GESTIÓN Y APOYO</t>
  </si>
  <si>
    <t>1.04.99</t>
  </si>
  <si>
    <t>Otros servicios de gestión y apoyo</t>
  </si>
  <si>
    <t>1.05.00</t>
  </si>
  <si>
    <t>GASTOS DE VIAJE Y DE TRANSPORTE</t>
  </si>
  <si>
    <t>1.07.01</t>
  </si>
  <si>
    <t>Actividades de capacitación</t>
  </si>
  <si>
    <t>1.07.00</t>
  </si>
  <si>
    <t>CAPACITACIÓN Y PROTOCOLO</t>
  </si>
  <si>
    <t>1.08.00</t>
  </si>
  <si>
    <t>MANTENIMIENTO Y REPARACIÓN</t>
  </si>
  <si>
    <t>2.01.00</t>
  </si>
  <si>
    <t>PRODUCTOS QUÍMICOS Y CONEXOS</t>
  </si>
  <si>
    <t>2.00.00</t>
  </si>
  <si>
    <t>MATERIALES Y SUMINISTROS</t>
  </si>
  <si>
    <t>2.03.00</t>
  </si>
  <si>
    <t>MATERIALES Y PRODUCTOS DE USO EN LA CONSTRUCCIÓN Y MANTENIMIENTO</t>
  </si>
  <si>
    <t>2.01.04</t>
  </si>
  <si>
    <t>Tintas, pinturas y diluyentes</t>
  </si>
  <si>
    <t>2.03.04</t>
  </si>
  <si>
    <t>Materiales y productos eléctricos, telefónicos y de cómputo</t>
  </si>
  <si>
    <t>2.04.00</t>
  </si>
  <si>
    <t>HERRAMIENTAS, REPUESTOS Y ACCESORIOS</t>
  </si>
  <si>
    <t>2.99.04</t>
  </si>
  <si>
    <t>Textiles y vestuario</t>
  </si>
  <si>
    <t>2.99.00</t>
  </si>
  <si>
    <t>ÚTILES, MATERIALES Y SUMINISTROS DIVERSOS</t>
  </si>
  <si>
    <t>2.99.05</t>
  </si>
  <si>
    <t>Útiles y materiales de limpieza</t>
  </si>
  <si>
    <t>2.99.06</t>
  </si>
  <si>
    <t>Útiles y materiales de resguardo y seguridad</t>
  </si>
  <si>
    <t>5.01.00</t>
  </si>
  <si>
    <t>MAQUINARIA, EQUIPO Y MOBILIARIO</t>
  </si>
  <si>
    <t>5.00.00</t>
  </si>
  <si>
    <t>BIENES DURADEROS</t>
  </si>
  <si>
    <t>5.01.04</t>
  </si>
  <si>
    <t>Equipo y mobiliario de oficina</t>
  </si>
  <si>
    <t>5.01.05</t>
  </si>
  <si>
    <t>Equipo y programas de cómputo</t>
  </si>
  <si>
    <t>5.01.99</t>
  </si>
  <si>
    <t>Maquinaria, equipo y mobiliario diverso</t>
  </si>
  <si>
    <t>1.04.06</t>
  </si>
  <si>
    <t>Servicios generales</t>
  </si>
  <si>
    <t>2.99.99</t>
  </si>
  <si>
    <t>Otros útiles, materiales y suministros diversos</t>
  </si>
  <si>
    <t>1.04.02</t>
  </si>
  <si>
    <t>Servicios jurídicos</t>
  </si>
  <si>
    <t>PROGRAMA I: ADMINISTRACIÓN GENERAL</t>
  </si>
  <si>
    <t>Descripción</t>
  </si>
  <si>
    <t>Monto Ejecutado</t>
  </si>
  <si>
    <t>Total general Programa I: Administración General</t>
  </si>
  <si>
    <t>Administración General</t>
  </si>
  <si>
    <t>MANTENIMIENTO DE CAMINOS Y CALLES</t>
  </si>
  <si>
    <t>1.01.02</t>
  </si>
  <si>
    <t>Alquiler de maquinaria, equipo y mobiliario</t>
  </si>
  <si>
    <t>PARQUES Y OBRAS DE ORNATO</t>
  </si>
  <si>
    <t>SERVICIOS SOCIALES Y COMPLEMENTARIOS</t>
  </si>
  <si>
    <t>2.02.00</t>
  </si>
  <si>
    <t>2.99.03</t>
  </si>
  <si>
    <t>Productos de papel, cartón e impresos</t>
  </si>
  <si>
    <t>SEGURIDAD Y VIGILANCIA EN LA COMUNIDAD</t>
  </si>
  <si>
    <t xml:space="preserve"> RECOLECCIÓN DE BASURA</t>
  </si>
  <si>
    <t>Total general Programa II: Servicios Comunales</t>
  </si>
  <si>
    <t>Recolección de Basura</t>
  </si>
  <si>
    <t>Mantenimiento de Caminos y Calles</t>
  </si>
  <si>
    <t>Parques y obras de ornato</t>
  </si>
  <si>
    <t>Servicios sociales y complementarios</t>
  </si>
  <si>
    <t>Seguridad y Vigilancia en la Comunidad</t>
  </si>
  <si>
    <t>1.04.03</t>
  </si>
  <si>
    <t>5.02.00</t>
  </si>
  <si>
    <t>CONSTRUCCIONES, ADICIONES Y MEJORAS</t>
  </si>
  <si>
    <t>PROGRAMA II: SERVICIOS COMUNALES</t>
  </si>
  <si>
    <t>PROGRAMA III: INVERSIONES</t>
  </si>
  <si>
    <t>Otras construcciones, adiciones y mejoras</t>
  </si>
  <si>
    <t>5.02.99</t>
  </si>
  <si>
    <t>Total General Programa de Inversiones</t>
  </si>
  <si>
    <t>0.01.01</t>
  </si>
  <si>
    <t>Sueldos para cargos fijos</t>
  </si>
  <si>
    <t>1.03.07</t>
  </si>
  <si>
    <t>Servicios de transferencia electrónica de información</t>
  </si>
  <si>
    <t>Servicios de ingeniería y arquitectura</t>
  </si>
  <si>
    <t>1.08.06</t>
  </si>
  <si>
    <t>1.08.07</t>
  </si>
  <si>
    <t>Mantenimiento y reparación de equipo de comunicación</t>
  </si>
  <si>
    <t>Mantenimiento y reparación de equipo y mobiliario de oficina</t>
  </si>
  <si>
    <t>2.02.03</t>
  </si>
  <si>
    <t>Alimentos y bebidas</t>
  </si>
  <si>
    <t>2.04.02</t>
  </si>
  <si>
    <t>Repuestos y accesorios</t>
  </si>
  <si>
    <t>2.99.01</t>
  </si>
  <si>
    <t>Útiles y materiales de oficina y cómputo</t>
  </si>
  <si>
    <t>2.03.02</t>
  </si>
  <si>
    <t>Materiales y productos minerales y asfálticos</t>
  </si>
  <si>
    <t>1.03.02</t>
  </si>
  <si>
    <t>Publicidad y propaganda</t>
  </si>
  <si>
    <t>EDUCATIVOS, CULTURALES Y DEPORTIVOS</t>
  </si>
  <si>
    <t>Educativos, culturales y deportivos</t>
  </si>
  <si>
    <t>ESTACIONAMIENTOS Y TERMINALES</t>
  </si>
  <si>
    <t>Estacionamientos y terminales</t>
  </si>
  <si>
    <t>ALIMENTOS Y PRODUCTOS AGROPECUARIOS</t>
  </si>
  <si>
    <t>1.08.01</t>
  </si>
  <si>
    <t>Mantenimiento de edificios, locales y terrenos</t>
  </si>
  <si>
    <t>0.03.02</t>
  </si>
  <si>
    <t>Restricción al ejercicio liberal de la profesión</t>
  </si>
  <si>
    <t>1.04.05</t>
  </si>
  <si>
    <t>Servicios de desarrollo de sistemas informáticos</t>
  </si>
  <si>
    <t>1.08.04</t>
  </si>
  <si>
    <t>Mantenimiento y reparación de maquinaria y equipo de producción</t>
  </si>
  <si>
    <t>1.08.99</t>
  </si>
  <si>
    <t>Mantenimiento y reparación de otros equipos</t>
  </si>
  <si>
    <t>2.03.01</t>
  </si>
  <si>
    <t>Materiales y productos metálicos</t>
  </si>
  <si>
    <t>5.01.03</t>
  </si>
  <si>
    <t>Equipo de comunicación</t>
  </si>
  <si>
    <t>5.01.07</t>
  </si>
  <si>
    <t>Equipo y mobiliario educacional, deportivo y recreativo</t>
  </si>
  <si>
    <t>5.99.00</t>
  </si>
  <si>
    <t>6.00.00</t>
  </si>
  <si>
    <t>TRANSFERENCIAS CORRIENTES</t>
  </si>
  <si>
    <t>5.01.01</t>
  </si>
  <si>
    <t>Maquinaria y equipo para la producción</t>
  </si>
  <si>
    <t>1.08.05</t>
  </si>
  <si>
    <t>Mantenimiento y reparación de equipo de transporte</t>
  </si>
  <si>
    <t>Otras construcciones, adiciones y mejoras - Dotar de Plays en áreas Públicas de naturaleza Juegos Infantiles</t>
  </si>
  <si>
    <t>0.03.99</t>
  </si>
  <si>
    <t>MODIFICACION DE EGRESOS
 06-2014</t>
  </si>
  <si>
    <t>0.01.05</t>
  </si>
  <si>
    <t>Suplencias</t>
  </si>
  <si>
    <t>Otros incentivos salariales</t>
  </si>
  <si>
    <t>1.05.03</t>
  </si>
  <si>
    <t>1.05.04</t>
  </si>
  <si>
    <t>Transporte en el exterior</t>
  </si>
  <si>
    <t>Viáticos en el exterior</t>
  </si>
  <si>
    <t>5.01.02</t>
  </si>
  <si>
    <t>Equipo de transporte</t>
  </si>
  <si>
    <t>BIENES DURADEROS DIVERSOS</t>
  </si>
  <si>
    <t>Piezas y obras de colección</t>
  </si>
  <si>
    <t>5.99.02</t>
  </si>
  <si>
    <t>6.02.00</t>
  </si>
  <si>
    <t>RANSFERENCIAS CORRIENTES A PERSONAS</t>
  </si>
  <si>
    <t>Otras transferencias a personas</t>
  </si>
  <si>
    <t>6.02.99</t>
  </si>
  <si>
    <t>SERVICIOS DIVERSOS</t>
  </si>
  <si>
    <t>Deducibles</t>
  </si>
  <si>
    <t>1.99.00</t>
  </si>
  <si>
    <t>1.99.05</t>
  </si>
  <si>
    <t>2.04.01</t>
  </si>
  <si>
    <t>Herramientas e instrumentos</t>
  </si>
  <si>
    <t>1.03.06</t>
  </si>
  <si>
    <t>Comisiones y gastos por servicios financieros y comerciales</t>
  </si>
  <si>
    <t>1.08.08</t>
  </si>
  <si>
    <t>Mantenimiento y reparación de equipo de cómputo y sistemas de información</t>
  </si>
  <si>
    <t>2.04.000</t>
  </si>
  <si>
    <t>MANTENIMIENTO DE EDIFICIOS</t>
  </si>
  <si>
    <t>Mantenimiento de Edificios</t>
  </si>
  <si>
    <t>Registro de la deuda, fondos y transferencias</t>
  </si>
  <si>
    <t>6.01.00</t>
  </si>
  <si>
    <t>6.01.03</t>
  </si>
  <si>
    <t>6.01.04</t>
  </si>
  <si>
    <t>TRANSFERENCIAS CORRIENTES AL SECTOR PÚBLICO</t>
  </si>
  <si>
    <t>Transferencias corrientes a Instituciones Descentralizadas no Empresariales</t>
  </si>
  <si>
    <t>Transferencias corrientes a Gobiernos Locales</t>
  </si>
  <si>
    <t>Dirección Técnica de Estudios</t>
  </si>
  <si>
    <t>Vías de comunicación terrestre</t>
  </si>
  <si>
    <t>5.02.02</t>
  </si>
  <si>
    <t>Otros Fonsdos e Inversiones</t>
  </si>
  <si>
    <t>7.00.00</t>
  </si>
  <si>
    <t>7.01.00</t>
  </si>
  <si>
    <t>7.01.03</t>
  </si>
  <si>
    <t>9.00.00</t>
  </si>
  <si>
    <t>9.02.00</t>
  </si>
  <si>
    <t>9.02.02</t>
  </si>
  <si>
    <t>TRANSFERENCIAS DE CAPITAL</t>
  </si>
  <si>
    <t>TRANSFERENCIAS DE CAPITAL AL SECTOR PÚBLICO</t>
  </si>
  <si>
    <t>Transferencias de capital a Instituciones Descentralizadas no Empresariales</t>
  </si>
  <si>
    <t>7.03.00</t>
  </si>
  <si>
    <t>7.03.01</t>
  </si>
  <si>
    <t>TRANSFERENCIAS DE CAPITAL A ENTIDADES PRIVADAS SIN FINES DE LUCRO</t>
  </si>
  <si>
    <t>Transferencias de capital a asociaciones</t>
  </si>
  <si>
    <t>CUENTAS ESPECIALES</t>
  </si>
  <si>
    <t>Sumas con destino específico sin asignación presupuestaria</t>
  </si>
  <si>
    <t>SUMAS SIN ASIGNACIÓN PRESUPUESTARIA</t>
  </si>
  <si>
    <t>Edificios</t>
  </si>
  <si>
    <t>5.02.01</t>
  </si>
  <si>
    <t>Edificios - Restauración de la Casona Beneficio La Perla</t>
  </si>
  <si>
    <t>Vías de Comunicación</t>
  </si>
  <si>
    <t>Vías de comunicación terrestre - Construcc.5000 m de Cordón de Caño</t>
  </si>
  <si>
    <t>Vías de comunicación terrestre - Construcc.de 1000 rampas en el Cantón Central de Heredia</t>
  </si>
  <si>
    <t>Vías de comunicación terrestre - Diseño final y Construcc.del Puente Calle Lopéz 1</t>
  </si>
  <si>
    <t>Vías de comunicación terrestre - Levantamiento de 300 tapas de Pozos de Alcantarillado Pluvial</t>
  </si>
  <si>
    <t>Vías de comunicación terrestre - Construcc.Aceras áreas públicas munic.</t>
  </si>
  <si>
    <t>Vías de comunicación terrestre - Sum,Acarr. Coloc.y Acabado final de carpeta asfáltica 8km</t>
  </si>
  <si>
    <t>Otras construcciones, adiciones y mejoras - Instalación en 11 Parques de Mini Gimnasios</t>
  </si>
  <si>
    <t>Otras construcciones, adiciones y mejoras - Remod, restaurac, y mobiliario de 4 areas públ.Heredia</t>
  </si>
  <si>
    <t>Otras construcciones, adiciones y mejoras - Remodelac.Parque Los Angeles,y Juan de Jesús Flores</t>
  </si>
  <si>
    <t>Vías de comunicación terrestre - Diseño final y construcción de obra de contención en Talud Guayabal</t>
  </si>
  <si>
    <t>Edificios - Contr.Rampa Acceso Palacio Mpl y Salon Sesiones</t>
  </si>
  <si>
    <t>Vías de comunicación terrestre - Reajuste Precios Proyectos de recarpeteo</t>
  </si>
  <si>
    <t>Otras construcciones, adiciones y mejoras - Reforz.Estruc.Ampl.y Rem.de Scout Ma.Auxiliadora</t>
  </si>
  <si>
    <t>Otras construcciones, adiciones y mejoras - Planos Constr. y Const.Cubierta Edif.Guía Scout Cubujuquí</t>
  </si>
  <si>
    <t>Otras construcciones, adiciones y mejoras - Constr.Muro Block Parque Infantil Urb.Nisperos III</t>
  </si>
  <si>
    <t>Otras construcciones, adiciones y mejoras - Constr.Rancho Centro Turístico Chorreras</t>
  </si>
  <si>
    <t>Edificios - Segunda etapa de aulas de activ.Centro Diurno Los Lagos</t>
  </si>
  <si>
    <t>Edificios - P/Modernizar Feria del Agricultor de Heredia</t>
  </si>
  <si>
    <t>Vías de comunicación terrestre - Recarpeteo de 4949.2 m2</t>
  </si>
  <si>
    <t>Otras construcciones, adiciones y mejoras - Compra mobiliario y equipo p/ Museo Cultura Pop.Omar Dengo</t>
  </si>
  <si>
    <t>Otras construcciones, adiciones y mejoras - Compra de equipo de la Orquesta Sinfónica Municipal de Heredia</t>
  </si>
  <si>
    <t>Otras construcciones, adiciones y mejoras - Equip.Mej.y Constr.Centro de Recr.y Dep.Grupo Guia Scout N°62 Hdia</t>
  </si>
  <si>
    <t>Otras construcciones, adiciones y mejoras - Equipo y mob.atender Adult.Mayores B°Fátima</t>
  </si>
  <si>
    <t>Otras construcciones, adiciones y mejoras - Construc.Boulevard de los expresidentes</t>
  </si>
  <si>
    <t>Otras construcciones, adiciones y mejoras - Obras de Estabilización de Talud en Urbanización Santa Inés</t>
  </si>
  <si>
    <t>Servicios de ingeniería y arquitectura - Estudios, Diseño, Especificaciones y Presupuesto Quebrada Guarari</t>
  </si>
  <si>
    <t>Otras construcciones, adiciones y mejoras - Remodelación del parque Alfredo y Delia Gonzalez Flores</t>
  </si>
  <si>
    <t>Edificios - Concluir construcc.segunda planta costado oeste Edificio Municipal</t>
  </si>
  <si>
    <t>Edificios - Remodelación del Salon de Sessiones del Concejo Municipal y Sala de Comisiones</t>
  </si>
  <si>
    <t>Equipo y mobiliario de oficina - Remodelación del Salon de Sessiones del Concejo Municipal y Sala de Comisiones</t>
  </si>
  <si>
    <t>Equipo y mobiliario educacional, deportivo y recreativo - Compra de 250 sillas para el Centro Cultural Omar Dengo</t>
  </si>
  <si>
    <t>Vías de comunicación terrestre - Camino Calle Bajo Las Cabras</t>
  </si>
  <si>
    <t>Total General Programa de Partidas Especificas</t>
  </si>
  <si>
    <t>Vías de comunicación terrestre - Recarpeteo de 4949 m2.</t>
  </si>
  <si>
    <t>Otras construcciones, adiciones y mejoras - compra de Mob.y Equipo Museo Cult.Popular Omar Dengo</t>
  </si>
  <si>
    <t>Otras construcciones, adiciones y mejoras - Compra de Equipo de la Orquesta Sinfónica Municipal Hdia</t>
  </si>
  <si>
    <t>Otras construcciones, adiciones y mejoras - Equip.Mejoras y Constr. Ctro. Recre.y Deportes Grupo Guía Scout N°62 Hdia</t>
  </si>
  <si>
    <t>Otras construcciones, adiciones y mejoras - Equipo y Mob.Atender Adulto Mayor Com.B° Fátima Salón Comunal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</si>
</sst>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_-* #,##0.00_-;\-* #,##0.00_-;_-* &quot;-&quot;_-;_-@_-"/>
    <numFmt numFmtId="166" formatCode="&quot;₡&quot;#,##0.00"/>
    <numFmt numFmtId="167" formatCode="&quot;₡&quot;#,##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404040"/>
      <name val="&amp;quot"/>
    </font>
    <font>
      <b/>
      <sz val="9"/>
      <color rgb="FF404040"/>
      <name val="&amp;quot"/>
    </font>
    <font>
      <b/>
      <sz val="12"/>
      <color theme="1"/>
      <name val="Calibri"/>
      <family val="2"/>
      <scheme val="minor"/>
    </font>
    <font>
      <b/>
      <sz val="10"/>
      <color rgb="FF404040"/>
      <name val="Segoe UI"/>
      <family val="2"/>
    </font>
    <font>
      <b/>
      <sz val="10"/>
      <color rgb="FF404040"/>
      <name val="&amp;quot"/>
    </font>
    <font>
      <sz val="10"/>
      <color rgb="FF404040"/>
      <name val="Segoe UI"/>
      <family val="2"/>
    </font>
    <font>
      <sz val="10"/>
      <color rgb="FF404040"/>
      <name val="&amp;quo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/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horizontal="left" vertical="center" wrapText="1" indent="1"/>
    </xf>
    <xf numFmtId="0" fontId="0" fillId="2" borderId="0" xfId="0" applyFill="1" applyAlignment="1">
      <alignment horizontal="center"/>
    </xf>
    <xf numFmtId="165" fontId="0" fillId="2" borderId="0" xfId="1" applyNumberFormat="1" applyFont="1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 inden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 indent="1"/>
    </xf>
    <xf numFmtId="0" fontId="3" fillId="4" borderId="2" xfId="0" applyFont="1" applyFill="1" applyBorder="1" applyAlignment="1">
      <alignment horizontal="center" vertical="center" wrapText="1"/>
    </xf>
    <xf numFmtId="167" fontId="3" fillId="2" borderId="1" xfId="1" applyNumberFormat="1" applyFont="1" applyFill="1" applyBorder="1" applyAlignment="1">
      <alignment horizontal="center" vertical="center" wrapText="1"/>
    </xf>
    <xf numFmtId="167" fontId="3" fillId="4" borderId="1" xfId="1" applyNumberFormat="1" applyFont="1" applyFill="1" applyBorder="1" applyAlignment="1">
      <alignment horizontal="center" vertical="center" wrapText="1"/>
    </xf>
    <xf numFmtId="167" fontId="2" fillId="2" borderId="1" xfId="1" applyNumberFormat="1" applyFont="1" applyFill="1" applyBorder="1" applyAlignment="1">
      <alignment horizontal="center" vertical="center" wrapText="1"/>
    </xf>
    <xf numFmtId="167" fontId="0" fillId="2" borderId="0" xfId="0" applyNumberFormat="1" applyFill="1" applyAlignment="1">
      <alignment horizontal="center"/>
    </xf>
    <xf numFmtId="167" fontId="2" fillId="4" borderId="1" xfId="1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 indent="1"/>
    </xf>
    <xf numFmtId="0" fontId="2" fillId="4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66" fontId="4" fillId="2" borderId="0" xfId="2" applyNumberFormat="1" applyFont="1" applyFill="1" applyAlignment="1">
      <alignment horizontal="center" vertical="center"/>
    </xf>
    <xf numFmtId="166" fontId="4" fillId="2" borderId="0" xfId="2" applyNumberFormat="1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167" fontId="3" fillId="0" borderId="1" xfId="1" applyNumberFormat="1" applyFont="1" applyFill="1" applyBorder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0</xdr:rowOff>
    </xdr:from>
    <xdr:to>
      <xdr:col>1</xdr:col>
      <xdr:colOff>1800225</xdr:colOff>
      <xdr:row>4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76300" y="0"/>
          <a:ext cx="1685925" cy="1362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647701</xdr:colOff>
      <xdr:row>0</xdr:row>
      <xdr:rowOff>66675</xdr:rowOff>
    </xdr:from>
    <xdr:to>
      <xdr:col>1</xdr:col>
      <xdr:colOff>2095501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09701" y="66675"/>
          <a:ext cx="1447800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1123951</xdr:colOff>
      <xdr:row>0</xdr:row>
      <xdr:rowOff>76201</xdr:rowOff>
    </xdr:from>
    <xdr:to>
      <xdr:col>1</xdr:col>
      <xdr:colOff>2752725</xdr:colOff>
      <xdr:row>5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5951" y="76201"/>
          <a:ext cx="1628774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1123951</xdr:colOff>
      <xdr:row>0</xdr:row>
      <xdr:rowOff>76201</xdr:rowOff>
    </xdr:from>
    <xdr:to>
      <xdr:col>1</xdr:col>
      <xdr:colOff>2752725</xdr:colOff>
      <xdr:row>5</xdr:row>
      <xdr:rowOff>19051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6465921-0250-484C-A09A-58B91208498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885951" y="76201"/>
          <a:ext cx="1628774" cy="1352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73"/>
  <sheetViews>
    <sheetView tabSelected="1" zoomScaleNormal="100" workbookViewId="0">
      <selection activeCell="E73" sqref="E73"/>
    </sheetView>
  </sheetViews>
  <sheetFormatPr baseColWidth="10" defaultRowHeight="15" outlineLevelRow="2"/>
  <cols>
    <col min="1" max="1" width="11.42578125" style="1"/>
    <col min="2" max="2" width="28.85546875" style="1" customWidth="1"/>
    <col min="3" max="3" width="11.42578125" style="1"/>
    <col min="4" max="4" width="52.5703125" style="3" customWidth="1"/>
    <col min="5" max="5" width="19.85546875" style="1" customWidth="1"/>
    <col min="6" max="16384" width="11.42578125" style="1"/>
  </cols>
  <sheetData>
    <row r="1" spans="2:5">
      <c r="E1" s="4"/>
    </row>
    <row r="2" spans="2:5" ht="22.5" customHeight="1">
      <c r="B2" s="35" t="s">
        <v>0</v>
      </c>
      <c r="C2" s="35"/>
      <c r="D2" s="35"/>
      <c r="E2" s="35"/>
    </row>
    <row r="3" spans="2:5" ht="22.5" customHeight="1">
      <c r="B3" s="35" t="s">
        <v>85</v>
      </c>
      <c r="C3" s="35"/>
      <c r="D3" s="35"/>
      <c r="E3" s="35"/>
    </row>
    <row r="4" spans="2:5" ht="36" customHeight="1">
      <c r="B4" s="36" t="s">
        <v>163</v>
      </c>
      <c r="C4" s="36"/>
      <c r="D4" s="36"/>
      <c r="E4" s="36"/>
    </row>
    <row r="5" spans="2:5" ht="26.25" customHeight="1" thickBot="1">
      <c r="D5" s="5"/>
    </row>
    <row r="6" spans="2:5" ht="29.25" customHeight="1" thickBot="1">
      <c r="B6" s="30" t="s">
        <v>86</v>
      </c>
      <c r="C6" s="33"/>
      <c r="D6" s="34"/>
      <c r="E6" s="8" t="s">
        <v>87</v>
      </c>
    </row>
    <row r="7" spans="2:5" ht="29.25" hidden="1" customHeight="1" outlineLevel="2" thickBot="1">
      <c r="B7" s="11" t="s">
        <v>89</v>
      </c>
      <c r="C7" s="11" t="s">
        <v>3</v>
      </c>
      <c r="D7" s="12" t="s">
        <v>4</v>
      </c>
      <c r="E7" s="13">
        <v>4835549</v>
      </c>
    </row>
    <row r="8" spans="2:5" ht="29.25" hidden="1" customHeight="1" outlineLevel="2" thickBot="1">
      <c r="B8" s="9" t="s">
        <v>89</v>
      </c>
      <c r="C8" s="9" t="s">
        <v>1</v>
      </c>
      <c r="D8" s="10" t="s">
        <v>2</v>
      </c>
      <c r="E8" s="13">
        <v>2050000</v>
      </c>
    </row>
    <row r="9" spans="2:5" ht="29.25" hidden="1" customHeight="1" outlineLevel="2" thickBot="1">
      <c r="B9" s="2" t="s">
        <v>89</v>
      </c>
      <c r="C9" s="2" t="s">
        <v>164</v>
      </c>
      <c r="D9" s="6" t="s">
        <v>165</v>
      </c>
      <c r="E9" s="15">
        <v>2050000</v>
      </c>
    </row>
    <row r="10" spans="2:5" ht="29.25" hidden="1" customHeight="1" outlineLevel="2" thickBot="1">
      <c r="B10" s="9" t="s">
        <v>89</v>
      </c>
      <c r="C10" s="9" t="s">
        <v>7</v>
      </c>
      <c r="D10" s="10" t="s">
        <v>8</v>
      </c>
      <c r="E10" s="13">
        <v>2189999</v>
      </c>
    </row>
    <row r="11" spans="2:5" ht="29.25" hidden="1" customHeight="1" outlineLevel="2" thickBot="1">
      <c r="B11" s="2" t="s">
        <v>89</v>
      </c>
      <c r="C11" s="2" t="s">
        <v>140</v>
      </c>
      <c r="D11" s="6" t="s">
        <v>141</v>
      </c>
      <c r="E11" s="15">
        <v>2000000</v>
      </c>
    </row>
    <row r="12" spans="2:5" ht="29.25" hidden="1" customHeight="1" outlineLevel="2" thickBot="1">
      <c r="B12" s="2" t="s">
        <v>89</v>
      </c>
      <c r="C12" s="2" t="s">
        <v>9</v>
      </c>
      <c r="D12" s="6" t="s">
        <v>10</v>
      </c>
      <c r="E12" s="15">
        <v>124999</v>
      </c>
    </row>
    <row r="13" spans="2:5" ht="29.25" hidden="1" customHeight="1" outlineLevel="2" thickBot="1">
      <c r="B13" s="2" t="s">
        <v>89</v>
      </c>
      <c r="C13" s="2" t="s">
        <v>162</v>
      </c>
      <c r="D13" s="6" t="s">
        <v>166</v>
      </c>
      <c r="E13" s="15">
        <v>65000</v>
      </c>
    </row>
    <row r="14" spans="2:5" ht="29.25" hidden="1" customHeight="1" outlineLevel="2" thickBot="1">
      <c r="B14" s="9" t="s">
        <v>89</v>
      </c>
      <c r="C14" s="9" t="s">
        <v>13</v>
      </c>
      <c r="D14" s="10" t="s">
        <v>14</v>
      </c>
      <c r="E14" s="13">
        <v>247250</v>
      </c>
    </row>
    <row r="15" spans="2:5" ht="29.25" hidden="1" customHeight="1" outlineLevel="2" thickBot="1">
      <c r="B15" s="2" t="s">
        <v>89</v>
      </c>
      <c r="C15" s="2" t="s">
        <v>11</v>
      </c>
      <c r="D15" s="6" t="s">
        <v>12</v>
      </c>
      <c r="E15" s="15">
        <v>189750</v>
      </c>
    </row>
    <row r="16" spans="2:5" ht="29.25" hidden="1" customHeight="1" outlineLevel="2" thickBot="1">
      <c r="B16" s="2" t="s">
        <v>89</v>
      </c>
      <c r="C16" s="2" t="s">
        <v>15</v>
      </c>
      <c r="D16" s="6" t="s">
        <v>16</v>
      </c>
      <c r="E16" s="15">
        <v>57500</v>
      </c>
    </row>
    <row r="17" spans="2:5" ht="29.25" hidden="1" customHeight="1" outlineLevel="2" thickBot="1">
      <c r="B17" s="9" t="s">
        <v>89</v>
      </c>
      <c r="C17" s="9" t="s">
        <v>19</v>
      </c>
      <c r="D17" s="10" t="s">
        <v>20</v>
      </c>
      <c r="E17" s="13">
        <v>348300</v>
      </c>
    </row>
    <row r="18" spans="2:5" ht="29.25" hidden="1" customHeight="1" outlineLevel="2" thickBot="1">
      <c r="B18" s="2" t="s">
        <v>89</v>
      </c>
      <c r="C18" s="2" t="s">
        <v>17</v>
      </c>
      <c r="D18" s="6" t="s">
        <v>18</v>
      </c>
      <c r="E18" s="15">
        <v>100800</v>
      </c>
    </row>
    <row r="19" spans="2:5" ht="29.25" hidden="1" customHeight="1" outlineLevel="2" thickBot="1">
      <c r="B19" s="2" t="s">
        <v>89</v>
      </c>
      <c r="C19" s="2" t="s">
        <v>21</v>
      </c>
      <c r="D19" s="6" t="s">
        <v>22</v>
      </c>
      <c r="E19" s="15">
        <v>92500</v>
      </c>
    </row>
    <row r="20" spans="2:5" ht="29.25" hidden="1" customHeight="1" outlineLevel="2" thickBot="1">
      <c r="B20" s="2" t="s">
        <v>89</v>
      </c>
      <c r="C20" s="2" t="s">
        <v>23</v>
      </c>
      <c r="D20" s="6" t="s">
        <v>24</v>
      </c>
      <c r="E20" s="15">
        <v>155000</v>
      </c>
    </row>
    <row r="21" spans="2:5" ht="29.25" hidden="1" customHeight="1" outlineLevel="2" thickBot="1">
      <c r="B21" s="11" t="s">
        <v>89</v>
      </c>
      <c r="C21" s="11" t="s">
        <v>27</v>
      </c>
      <c r="D21" s="12" t="s">
        <v>28</v>
      </c>
      <c r="E21" s="14">
        <v>-86000000</v>
      </c>
    </row>
    <row r="22" spans="2:5" ht="29.25" hidden="1" customHeight="1" outlineLevel="2" thickBot="1">
      <c r="B22" s="9" t="s">
        <v>89</v>
      </c>
      <c r="C22" s="9" t="s">
        <v>25</v>
      </c>
      <c r="D22" s="10" t="s">
        <v>26</v>
      </c>
      <c r="E22" s="13">
        <v>-2000000</v>
      </c>
    </row>
    <row r="23" spans="2:5" ht="29.25" hidden="1" customHeight="1" outlineLevel="2" thickBot="1">
      <c r="B23" s="2" t="s">
        <v>89</v>
      </c>
      <c r="C23" s="18" t="s">
        <v>91</v>
      </c>
      <c r="D23" s="19" t="s">
        <v>92</v>
      </c>
      <c r="E23" s="17">
        <v>-2000000</v>
      </c>
    </row>
    <row r="24" spans="2:5" ht="29.25" hidden="1" customHeight="1" outlineLevel="2" thickBot="1">
      <c r="B24" s="9" t="s">
        <v>89</v>
      </c>
      <c r="C24" s="9" t="s">
        <v>31</v>
      </c>
      <c r="D24" s="10" t="s">
        <v>32</v>
      </c>
      <c r="E24" s="13">
        <v>-12000000</v>
      </c>
    </row>
    <row r="25" spans="2:5" ht="29.25" hidden="1" customHeight="1" outlineLevel="2" thickBot="1">
      <c r="B25" s="2" t="s">
        <v>89</v>
      </c>
      <c r="C25" s="2" t="s">
        <v>29</v>
      </c>
      <c r="D25" s="6" t="s">
        <v>30</v>
      </c>
      <c r="E25" s="15">
        <v>-3000000</v>
      </c>
    </row>
    <row r="26" spans="2:5" ht="29.25" hidden="1" customHeight="1" outlineLevel="2" thickBot="1">
      <c r="B26" s="2" t="s">
        <v>89</v>
      </c>
      <c r="C26" s="2" t="s">
        <v>131</v>
      </c>
      <c r="D26" s="6" t="s">
        <v>132</v>
      </c>
      <c r="E26" s="15">
        <v>-2000000</v>
      </c>
    </row>
    <row r="27" spans="2:5" ht="29.25" hidden="1" customHeight="1" outlineLevel="2" thickBot="1">
      <c r="B27" s="2" t="s">
        <v>89</v>
      </c>
      <c r="C27" s="2" t="s">
        <v>33</v>
      </c>
      <c r="D27" s="6" t="s">
        <v>34</v>
      </c>
      <c r="E27" s="15">
        <v>-6000000</v>
      </c>
    </row>
    <row r="28" spans="2:5" ht="29.25" hidden="1" customHeight="1" outlineLevel="2" thickBot="1">
      <c r="B28" s="2" t="s">
        <v>89</v>
      </c>
      <c r="C28" s="2" t="s">
        <v>116</v>
      </c>
      <c r="D28" s="6" t="s">
        <v>117</v>
      </c>
      <c r="E28" s="15">
        <v>-1000000</v>
      </c>
    </row>
    <row r="29" spans="2:5" ht="29.25" hidden="1" customHeight="1" outlineLevel="2" thickBot="1">
      <c r="B29" s="9" t="s">
        <v>89</v>
      </c>
      <c r="C29" s="9" t="s">
        <v>37</v>
      </c>
      <c r="D29" s="10" t="s">
        <v>38</v>
      </c>
      <c r="E29" s="13">
        <v>-66200000</v>
      </c>
    </row>
    <row r="30" spans="2:5" ht="29.25" hidden="1" customHeight="1" outlineLevel="2" thickBot="1">
      <c r="B30" s="2" t="s">
        <v>89</v>
      </c>
      <c r="C30" s="2" t="s">
        <v>83</v>
      </c>
      <c r="D30" s="6" t="s">
        <v>84</v>
      </c>
      <c r="E30" s="15">
        <v>-16000000</v>
      </c>
    </row>
    <row r="31" spans="2:5" ht="29.25" hidden="1" customHeight="1" outlineLevel="2" thickBot="1">
      <c r="B31" s="2" t="s">
        <v>89</v>
      </c>
      <c r="C31" s="2" t="s">
        <v>106</v>
      </c>
      <c r="D31" s="6" t="s">
        <v>118</v>
      </c>
      <c r="E31" s="15">
        <v>-9000000</v>
      </c>
    </row>
    <row r="32" spans="2:5" ht="29.25" hidden="1" customHeight="1" outlineLevel="2" thickBot="1">
      <c r="B32" s="2" t="s">
        <v>89</v>
      </c>
      <c r="C32" s="2" t="s">
        <v>35</v>
      </c>
      <c r="D32" s="6" t="s">
        <v>36</v>
      </c>
      <c r="E32" s="15">
        <v>-11200000</v>
      </c>
    </row>
    <row r="33" spans="2:5" ht="29.25" hidden="1" customHeight="1" outlineLevel="2" thickBot="1">
      <c r="B33" s="2" t="s">
        <v>89</v>
      </c>
      <c r="C33" s="2" t="s">
        <v>142</v>
      </c>
      <c r="D33" s="6" t="s">
        <v>143</v>
      </c>
      <c r="E33" s="15">
        <v>3500000</v>
      </c>
    </row>
    <row r="34" spans="2:5" ht="29.25" hidden="1" customHeight="1" outlineLevel="2" thickBot="1">
      <c r="B34" s="2" t="s">
        <v>89</v>
      </c>
      <c r="C34" s="2" t="s">
        <v>39</v>
      </c>
      <c r="D34" s="6" t="s">
        <v>40</v>
      </c>
      <c r="E34" s="15">
        <v>-33500000</v>
      </c>
    </row>
    <row r="35" spans="2:5" ht="29.25" hidden="1" customHeight="1" outlineLevel="2" thickBot="1">
      <c r="B35" s="9" t="s">
        <v>89</v>
      </c>
      <c r="C35" s="9" t="s">
        <v>41</v>
      </c>
      <c r="D35" s="10" t="s">
        <v>42</v>
      </c>
      <c r="E35" s="13">
        <v>-2500000</v>
      </c>
    </row>
    <row r="36" spans="2:5" ht="29.25" hidden="1" customHeight="1" outlineLevel="2" thickBot="1">
      <c r="B36" s="2" t="s">
        <v>89</v>
      </c>
      <c r="C36" s="2" t="s">
        <v>167</v>
      </c>
      <c r="D36" s="6" t="s">
        <v>169</v>
      </c>
      <c r="E36" s="15">
        <v>-1500000</v>
      </c>
    </row>
    <row r="37" spans="2:5" ht="29.25" hidden="1" customHeight="1" outlineLevel="2" thickBot="1">
      <c r="B37" s="2" t="s">
        <v>89</v>
      </c>
      <c r="C37" s="2" t="s">
        <v>168</v>
      </c>
      <c r="D37" s="6" t="s">
        <v>170</v>
      </c>
      <c r="E37" s="15">
        <v>-1000000</v>
      </c>
    </row>
    <row r="38" spans="2:5" ht="29.25" hidden="1" customHeight="1" outlineLevel="2" thickBot="1">
      <c r="B38" s="9" t="s">
        <v>89</v>
      </c>
      <c r="C38" s="9" t="s">
        <v>45</v>
      </c>
      <c r="D38" s="10" t="s">
        <v>46</v>
      </c>
      <c r="E38" s="13">
        <v>-1500000</v>
      </c>
    </row>
    <row r="39" spans="2:5" ht="29.25" hidden="1" customHeight="1" outlineLevel="2" thickBot="1">
      <c r="B39" s="2" t="s">
        <v>89</v>
      </c>
      <c r="C39" s="2" t="s">
        <v>43</v>
      </c>
      <c r="D39" s="6" t="s">
        <v>44</v>
      </c>
      <c r="E39" s="15">
        <v>-1500000</v>
      </c>
    </row>
    <row r="40" spans="2:5" ht="29.25" hidden="1" customHeight="1" outlineLevel="2" thickBot="1">
      <c r="B40" s="9" t="s">
        <v>89</v>
      </c>
      <c r="C40" s="9" t="s">
        <v>47</v>
      </c>
      <c r="D40" s="10" t="s">
        <v>48</v>
      </c>
      <c r="E40" s="13">
        <v>-1800000</v>
      </c>
    </row>
    <row r="41" spans="2:5" ht="29.25" hidden="1" customHeight="1" outlineLevel="2" thickBot="1">
      <c r="B41" s="2" t="s">
        <v>89</v>
      </c>
      <c r="C41" s="2" t="s">
        <v>119</v>
      </c>
      <c r="D41" s="6" t="s">
        <v>121</v>
      </c>
      <c r="E41" s="15">
        <v>-1500000</v>
      </c>
    </row>
    <row r="42" spans="2:5" ht="29.25" hidden="1" customHeight="1" outlineLevel="2" thickBot="1">
      <c r="B42" s="2" t="s">
        <v>89</v>
      </c>
      <c r="C42" s="2" t="s">
        <v>120</v>
      </c>
      <c r="D42" s="6" t="s">
        <v>122</v>
      </c>
      <c r="E42" s="15">
        <v>-800000</v>
      </c>
    </row>
    <row r="43" spans="2:5" ht="29.25" hidden="1" customHeight="1" outlineLevel="2" thickBot="1">
      <c r="B43" s="2" t="s">
        <v>89</v>
      </c>
      <c r="C43" s="2" t="s">
        <v>146</v>
      </c>
      <c r="D43" s="6" t="s">
        <v>147</v>
      </c>
      <c r="E43" s="15">
        <v>500000</v>
      </c>
    </row>
    <row r="44" spans="2:5" ht="29.25" hidden="1" customHeight="1" outlineLevel="2" thickBot="1">
      <c r="B44" s="11" t="s">
        <v>89</v>
      </c>
      <c r="C44" s="11" t="s">
        <v>51</v>
      </c>
      <c r="D44" s="12" t="s">
        <v>52</v>
      </c>
      <c r="E44" s="14">
        <v>-10300000</v>
      </c>
    </row>
    <row r="45" spans="2:5" ht="29.25" hidden="1" customHeight="1" outlineLevel="2" thickBot="1">
      <c r="B45" s="9" t="s">
        <v>89</v>
      </c>
      <c r="C45" s="9" t="s">
        <v>49</v>
      </c>
      <c r="D45" s="10" t="s">
        <v>50</v>
      </c>
      <c r="E45" s="13">
        <v>-800000</v>
      </c>
    </row>
    <row r="46" spans="2:5" ht="29.25" hidden="1" customHeight="1" outlineLevel="2" thickBot="1">
      <c r="B46" s="2" t="s">
        <v>89</v>
      </c>
      <c r="C46" s="2" t="s">
        <v>55</v>
      </c>
      <c r="D46" s="6" t="s">
        <v>56</v>
      </c>
      <c r="E46" s="15">
        <v>-800000</v>
      </c>
    </row>
    <row r="47" spans="2:5" ht="29.25" hidden="1" customHeight="1" outlineLevel="2" thickBot="1">
      <c r="B47" s="9" t="s">
        <v>89</v>
      </c>
      <c r="C47" s="9" t="s">
        <v>59</v>
      </c>
      <c r="D47" s="10" t="s">
        <v>60</v>
      </c>
      <c r="E47" s="13">
        <v>-1000000</v>
      </c>
    </row>
    <row r="48" spans="2:5" ht="29.25" hidden="1" customHeight="1" outlineLevel="2" thickBot="1">
      <c r="B48" s="2" t="s">
        <v>89</v>
      </c>
      <c r="C48" s="2" t="s">
        <v>125</v>
      </c>
      <c r="D48" s="6" t="s">
        <v>126</v>
      </c>
      <c r="E48" s="15">
        <v>-1000000</v>
      </c>
    </row>
    <row r="49" spans="2:5" ht="29.25" hidden="1" customHeight="1" outlineLevel="2" thickBot="1">
      <c r="B49" s="9" t="s">
        <v>89</v>
      </c>
      <c r="C49" s="9" t="s">
        <v>63</v>
      </c>
      <c r="D49" s="10" t="s">
        <v>64</v>
      </c>
      <c r="E49" s="13">
        <v>-8500000</v>
      </c>
    </row>
    <row r="50" spans="2:5" ht="29.25" hidden="1" customHeight="1" outlineLevel="2" thickBot="1">
      <c r="B50" s="2" t="s">
        <v>89</v>
      </c>
      <c r="C50" s="2" t="s">
        <v>127</v>
      </c>
      <c r="D50" s="6" t="s">
        <v>128</v>
      </c>
      <c r="E50" s="15">
        <v>-2000000</v>
      </c>
    </row>
    <row r="51" spans="2:5" ht="29.25" hidden="1" customHeight="1" outlineLevel="2" thickBot="1">
      <c r="B51" s="2" t="s">
        <v>89</v>
      </c>
      <c r="C51" s="2" t="s">
        <v>96</v>
      </c>
      <c r="D51" s="6" t="s">
        <v>97</v>
      </c>
      <c r="E51" s="15">
        <v>-3500000</v>
      </c>
    </row>
    <row r="52" spans="2:5" ht="29.25" hidden="1" customHeight="1" outlineLevel="2" thickBot="1">
      <c r="B52" s="2" t="s">
        <v>89</v>
      </c>
      <c r="C52" s="2" t="s">
        <v>61</v>
      </c>
      <c r="D52" s="6" t="s">
        <v>62</v>
      </c>
      <c r="E52" s="15">
        <v>-2500000</v>
      </c>
    </row>
    <row r="53" spans="2:5" ht="29.25" hidden="1" customHeight="1" outlineLevel="2" thickBot="1">
      <c r="B53" s="2" t="s">
        <v>89</v>
      </c>
      <c r="C53" s="2" t="s">
        <v>81</v>
      </c>
      <c r="D53" s="6" t="s">
        <v>82</v>
      </c>
      <c r="E53" s="15">
        <v>-500000</v>
      </c>
    </row>
    <row r="54" spans="2:5" ht="29.25" hidden="1" customHeight="1" outlineLevel="2" thickBot="1">
      <c r="B54" s="9" t="s">
        <v>89</v>
      </c>
      <c r="C54" s="11" t="s">
        <v>71</v>
      </c>
      <c r="D54" s="12" t="s">
        <v>72</v>
      </c>
      <c r="E54" s="14">
        <v>-18469000</v>
      </c>
    </row>
    <row r="55" spans="2:5" ht="29.25" hidden="1" customHeight="1" outlineLevel="2" thickBot="1">
      <c r="B55" s="9" t="s">
        <v>89</v>
      </c>
      <c r="C55" s="9" t="s">
        <v>69</v>
      </c>
      <c r="D55" s="10" t="s">
        <v>70</v>
      </c>
      <c r="E55" s="13">
        <v>-21769000</v>
      </c>
    </row>
    <row r="56" spans="2:5" ht="29.25" hidden="1" customHeight="1" outlineLevel="2" thickBot="1">
      <c r="B56" s="2" t="s">
        <v>89</v>
      </c>
      <c r="C56" s="2" t="s">
        <v>171</v>
      </c>
      <c r="D56" s="6" t="s">
        <v>172</v>
      </c>
      <c r="E56" s="15">
        <v>-4569000</v>
      </c>
    </row>
    <row r="57" spans="2:5" ht="29.25" hidden="1" customHeight="1" outlineLevel="2" thickBot="1">
      <c r="B57" s="2" t="s">
        <v>89</v>
      </c>
      <c r="C57" s="2" t="s">
        <v>150</v>
      </c>
      <c r="D57" s="6" t="s">
        <v>151</v>
      </c>
      <c r="E57" s="15">
        <v>-1500000</v>
      </c>
    </row>
    <row r="58" spans="2:5" ht="29.25" hidden="1" customHeight="1" outlineLevel="2" thickBot="1">
      <c r="B58" s="2" t="s">
        <v>89</v>
      </c>
      <c r="C58" s="2" t="s">
        <v>73</v>
      </c>
      <c r="D58" s="6" t="s">
        <v>74</v>
      </c>
      <c r="E58" s="15">
        <v>-6500000</v>
      </c>
    </row>
    <row r="59" spans="2:5" ht="29.25" hidden="1" customHeight="1" outlineLevel="2" thickBot="1">
      <c r="B59" s="2" t="s">
        <v>89</v>
      </c>
      <c r="C59" s="2" t="s">
        <v>75</v>
      </c>
      <c r="D59" s="6" t="s">
        <v>76</v>
      </c>
      <c r="E59" s="15">
        <v>-3500000</v>
      </c>
    </row>
    <row r="60" spans="2:5" ht="29.25" hidden="1" customHeight="1" outlineLevel="2" thickBot="1">
      <c r="B60" s="2" t="s">
        <v>89</v>
      </c>
      <c r="C60" s="2" t="s">
        <v>152</v>
      </c>
      <c r="D60" s="6" t="s">
        <v>153</v>
      </c>
      <c r="E60" s="15">
        <v>-1000000</v>
      </c>
    </row>
    <row r="61" spans="2:5" ht="29.25" hidden="1" customHeight="1" outlineLevel="2" thickBot="1">
      <c r="B61" s="2" t="s">
        <v>89</v>
      </c>
      <c r="C61" s="2" t="s">
        <v>77</v>
      </c>
      <c r="D61" s="6" t="s">
        <v>78</v>
      </c>
      <c r="E61" s="15">
        <v>-4700000</v>
      </c>
    </row>
    <row r="62" spans="2:5" ht="29.25" hidden="1" customHeight="1" outlineLevel="2" thickBot="1">
      <c r="B62" s="9" t="s">
        <v>89</v>
      </c>
      <c r="C62" s="9" t="s">
        <v>154</v>
      </c>
      <c r="D62" s="10" t="s">
        <v>173</v>
      </c>
      <c r="E62" s="13">
        <v>3300000</v>
      </c>
    </row>
    <row r="63" spans="2:5" ht="29.25" hidden="1" customHeight="1" outlineLevel="2" thickBot="1">
      <c r="B63" s="2" t="s">
        <v>89</v>
      </c>
      <c r="C63" s="2" t="s">
        <v>175</v>
      </c>
      <c r="D63" s="6" t="s">
        <v>174</v>
      </c>
      <c r="E63" s="15">
        <v>3300000</v>
      </c>
    </row>
    <row r="64" spans="2:5" ht="29.25" hidden="1" customHeight="1" outlineLevel="2" thickBot="1">
      <c r="B64" s="9" t="s">
        <v>89</v>
      </c>
      <c r="C64" s="11" t="s">
        <v>155</v>
      </c>
      <c r="D64" s="12" t="s">
        <v>156</v>
      </c>
      <c r="E64" s="14">
        <v>-10000000</v>
      </c>
    </row>
    <row r="65" spans="2:5" ht="29.25" hidden="1" customHeight="1" outlineLevel="2" thickBot="1">
      <c r="B65" s="9" t="s">
        <v>89</v>
      </c>
      <c r="C65" s="9" t="s">
        <v>176</v>
      </c>
      <c r="D65" s="10" t="s">
        <v>177</v>
      </c>
      <c r="E65" s="13">
        <v>-10000000</v>
      </c>
    </row>
    <row r="66" spans="2:5" ht="29.25" hidden="1" customHeight="1" outlineLevel="2" thickBot="1">
      <c r="B66" s="2" t="s">
        <v>89</v>
      </c>
      <c r="C66" s="2" t="s">
        <v>179</v>
      </c>
      <c r="D66" s="6" t="s">
        <v>178</v>
      </c>
      <c r="E66" s="15">
        <v>-10000000</v>
      </c>
    </row>
    <row r="67" spans="2:5" ht="29.25" customHeight="1" outlineLevel="1" collapsed="1" thickBot="1">
      <c r="B67" s="27" t="s">
        <v>89</v>
      </c>
      <c r="C67" s="28"/>
      <c r="D67" s="29"/>
      <c r="E67" s="13">
        <f>E7+E21+E44+E54+E64</f>
        <v>-119933451</v>
      </c>
    </row>
    <row r="68" spans="2:5" ht="29.25" hidden="1" customHeight="1" outlineLevel="2" thickBot="1">
      <c r="B68" s="23" t="s">
        <v>193</v>
      </c>
      <c r="C68" s="24" t="s">
        <v>155</v>
      </c>
      <c r="D68" s="24" t="s">
        <v>156</v>
      </c>
      <c r="E68" s="13">
        <v>29739000</v>
      </c>
    </row>
    <row r="69" spans="2:5" ht="29.25" hidden="1" customHeight="1" outlineLevel="2" thickBot="1">
      <c r="B69" s="23" t="s">
        <v>193</v>
      </c>
      <c r="C69" s="24" t="s">
        <v>194</v>
      </c>
      <c r="D69" s="24" t="s">
        <v>197</v>
      </c>
      <c r="E69" s="13">
        <v>29739000</v>
      </c>
    </row>
    <row r="70" spans="2:5" ht="29.25" hidden="1" customHeight="1" outlineLevel="2" thickBot="1">
      <c r="B70" s="25" t="s">
        <v>193</v>
      </c>
      <c r="C70" s="26" t="s">
        <v>195</v>
      </c>
      <c r="D70" s="26" t="s">
        <v>198</v>
      </c>
      <c r="E70" s="15">
        <v>9739000</v>
      </c>
    </row>
    <row r="71" spans="2:5" ht="29.25" hidden="1" customHeight="1" outlineLevel="2" thickBot="1">
      <c r="B71" s="25" t="s">
        <v>193</v>
      </c>
      <c r="C71" s="26" t="s">
        <v>196</v>
      </c>
      <c r="D71" s="26" t="s">
        <v>199</v>
      </c>
      <c r="E71" s="15">
        <v>20000000</v>
      </c>
    </row>
    <row r="72" spans="2:5" ht="29.25" customHeight="1" outlineLevel="1" collapsed="1" thickBot="1">
      <c r="B72" s="27" t="s">
        <v>193</v>
      </c>
      <c r="C72" s="28"/>
      <c r="D72" s="29"/>
      <c r="E72" s="13">
        <f>E68</f>
        <v>29739000</v>
      </c>
    </row>
    <row r="73" spans="2:5" ht="29.25" customHeight="1" thickBot="1">
      <c r="B73" s="30" t="s">
        <v>88</v>
      </c>
      <c r="C73" s="31"/>
      <c r="D73" s="32"/>
      <c r="E73" s="14">
        <f>E67+E72</f>
        <v>-90194451</v>
      </c>
    </row>
  </sheetData>
  <mergeCells count="7">
    <mergeCell ref="B67:D67"/>
    <mergeCell ref="B73:D73"/>
    <mergeCell ref="B6:D6"/>
    <mergeCell ref="B2:E2"/>
    <mergeCell ref="B3:E3"/>
    <mergeCell ref="B4:E4"/>
    <mergeCell ref="B72:D72"/>
  </mergeCells>
  <pageMargins left="0.7" right="0.7" top="0.75" bottom="0.75" header="0.3" footer="0.3"/>
  <pageSetup orientation="portrait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10"/>
  <sheetViews>
    <sheetView workbookViewId="0">
      <selection activeCell="E110" sqref="E110"/>
    </sheetView>
  </sheetViews>
  <sheetFormatPr baseColWidth="10" defaultRowHeight="15" outlineLevelRow="2"/>
  <cols>
    <col min="1" max="1" width="11.42578125" style="1"/>
    <col min="2" max="2" width="40.28515625" style="3" customWidth="1"/>
    <col min="3" max="3" width="11.42578125" style="3"/>
    <col min="4" max="4" width="49.28515625" style="3" customWidth="1"/>
    <col min="5" max="5" width="14.7109375" style="3" customWidth="1"/>
    <col min="6" max="16384" width="11.42578125" style="1"/>
  </cols>
  <sheetData>
    <row r="1" spans="2:5">
      <c r="E1" s="4"/>
    </row>
    <row r="2" spans="2:5" ht="22.5" customHeight="1">
      <c r="B2" s="35" t="s">
        <v>0</v>
      </c>
      <c r="C2" s="35"/>
      <c r="D2" s="35"/>
      <c r="E2" s="35"/>
    </row>
    <row r="3" spans="2:5" ht="22.5" customHeight="1">
      <c r="B3" s="35" t="s">
        <v>109</v>
      </c>
      <c r="C3" s="35"/>
      <c r="D3" s="35"/>
      <c r="E3" s="35"/>
    </row>
    <row r="4" spans="2:5" ht="36" customHeight="1">
      <c r="B4" s="36" t="s">
        <v>163</v>
      </c>
      <c r="C4" s="36"/>
      <c r="D4" s="36"/>
      <c r="E4" s="36"/>
    </row>
    <row r="5" spans="2:5" ht="15.75" thickBot="1"/>
    <row r="6" spans="2:5" ht="29.25" thickBot="1">
      <c r="B6" s="37" t="s">
        <v>86</v>
      </c>
      <c r="C6" s="31"/>
      <c r="D6" s="32"/>
      <c r="E6" s="8" t="s">
        <v>87</v>
      </c>
    </row>
    <row r="7" spans="2:5" ht="29.25" hidden="1" customHeight="1" outlineLevel="2" thickBot="1">
      <c r="B7" s="10" t="s">
        <v>99</v>
      </c>
      <c r="C7" s="12" t="s">
        <v>27</v>
      </c>
      <c r="D7" s="10" t="s">
        <v>28</v>
      </c>
      <c r="E7" s="14">
        <v>25600000</v>
      </c>
    </row>
    <row r="8" spans="2:5" ht="29.25" hidden="1" customHeight="1" outlineLevel="2" thickBot="1">
      <c r="B8" s="10" t="s">
        <v>99</v>
      </c>
      <c r="C8" s="10" t="s">
        <v>37</v>
      </c>
      <c r="D8" s="10" t="s">
        <v>38</v>
      </c>
      <c r="E8" s="13">
        <v>25600000</v>
      </c>
    </row>
    <row r="9" spans="2:5" ht="29.25" hidden="1" customHeight="1" outlineLevel="2" thickBot="1">
      <c r="B9" s="6" t="s">
        <v>101</v>
      </c>
      <c r="C9" s="6" t="s">
        <v>79</v>
      </c>
      <c r="D9" s="6" t="s">
        <v>80</v>
      </c>
      <c r="E9" s="15">
        <v>25600000</v>
      </c>
    </row>
    <row r="10" spans="2:5" ht="29.25" customHeight="1" outlineLevel="1" collapsed="1" thickBot="1">
      <c r="B10" s="27" t="s">
        <v>99</v>
      </c>
      <c r="C10" s="28"/>
      <c r="D10" s="29"/>
      <c r="E10" s="13">
        <f>+E7</f>
        <v>25600000</v>
      </c>
    </row>
    <row r="11" spans="2:5" ht="29.25" hidden="1" customHeight="1" outlineLevel="2" thickBot="1">
      <c r="B11" s="12" t="s">
        <v>90</v>
      </c>
      <c r="C11" s="12" t="s">
        <v>27</v>
      </c>
      <c r="D11" s="12" t="s">
        <v>28</v>
      </c>
      <c r="E11" s="14">
        <v>-3000000</v>
      </c>
    </row>
    <row r="12" spans="2:5" ht="29.25" hidden="1" customHeight="1" outlineLevel="2" thickBot="1">
      <c r="B12" s="12" t="s">
        <v>90</v>
      </c>
      <c r="C12" s="12" t="s">
        <v>37</v>
      </c>
      <c r="D12" s="12" t="s">
        <v>38</v>
      </c>
      <c r="E12" s="14">
        <v>-1000000</v>
      </c>
    </row>
    <row r="13" spans="2:5" ht="29.25" hidden="1" customHeight="1" outlineLevel="2" thickBot="1">
      <c r="B13" s="6" t="s">
        <v>102</v>
      </c>
      <c r="C13" s="19" t="s">
        <v>39</v>
      </c>
      <c r="D13" s="6" t="s">
        <v>40</v>
      </c>
      <c r="E13" s="17">
        <v>-1000000</v>
      </c>
    </row>
    <row r="14" spans="2:5" ht="29.25" hidden="1" customHeight="1" outlineLevel="2" thickBot="1">
      <c r="B14" s="10" t="s">
        <v>90</v>
      </c>
      <c r="C14" s="10" t="s">
        <v>47</v>
      </c>
      <c r="D14" s="10" t="s">
        <v>48</v>
      </c>
      <c r="E14" s="13">
        <v>-1000000</v>
      </c>
    </row>
    <row r="15" spans="2:5" ht="29.25" hidden="1" customHeight="1" outlineLevel="2" thickBot="1">
      <c r="B15" s="6" t="s">
        <v>102</v>
      </c>
      <c r="C15" s="6" t="s">
        <v>144</v>
      </c>
      <c r="D15" s="6" t="s">
        <v>145</v>
      </c>
      <c r="E15" s="15">
        <v>-1000000</v>
      </c>
    </row>
    <row r="16" spans="2:5" ht="29.25" hidden="1" customHeight="1" outlineLevel="2" thickBot="1">
      <c r="B16" s="10" t="s">
        <v>90</v>
      </c>
      <c r="C16" s="10" t="s">
        <v>182</v>
      </c>
      <c r="D16" s="10" t="s">
        <v>180</v>
      </c>
      <c r="E16" s="13">
        <v>-1000000</v>
      </c>
    </row>
    <row r="17" spans="2:5" ht="29.25" hidden="1" customHeight="1" outlineLevel="2" thickBot="1">
      <c r="B17" s="6" t="s">
        <v>102</v>
      </c>
      <c r="C17" s="6" t="s">
        <v>183</v>
      </c>
      <c r="D17" s="6" t="s">
        <v>181</v>
      </c>
      <c r="E17" s="15">
        <v>-1000000</v>
      </c>
    </row>
    <row r="18" spans="2:5" ht="29.25" hidden="1" customHeight="1" outlineLevel="2" thickBot="1">
      <c r="B18" s="12" t="s">
        <v>90</v>
      </c>
      <c r="C18" s="12" t="s">
        <v>51</v>
      </c>
      <c r="D18" s="12" t="s">
        <v>52</v>
      </c>
      <c r="E18" s="14">
        <v>59100000</v>
      </c>
    </row>
    <row r="19" spans="2:5" ht="29.25" hidden="1" customHeight="1" outlineLevel="2" thickBot="1">
      <c r="B19" s="10" t="s">
        <v>90</v>
      </c>
      <c r="C19" s="10" t="s">
        <v>95</v>
      </c>
      <c r="D19" s="10" t="s">
        <v>137</v>
      </c>
      <c r="E19" s="13">
        <v>-900000</v>
      </c>
    </row>
    <row r="20" spans="2:5" ht="29.25" hidden="1" customHeight="1" outlineLevel="2" thickBot="1">
      <c r="B20" s="6" t="s">
        <v>102</v>
      </c>
      <c r="C20" s="6" t="s">
        <v>123</v>
      </c>
      <c r="D20" s="6" t="s">
        <v>124</v>
      </c>
      <c r="E20" s="15">
        <v>-900000</v>
      </c>
    </row>
    <row r="21" spans="2:5" ht="29.25" hidden="1" customHeight="1" outlineLevel="2" thickBot="1">
      <c r="B21" s="10" t="s">
        <v>90</v>
      </c>
      <c r="C21" s="10" t="s">
        <v>53</v>
      </c>
      <c r="D21" s="10" t="s">
        <v>54</v>
      </c>
      <c r="E21" s="13">
        <v>66000000</v>
      </c>
    </row>
    <row r="22" spans="2:5" ht="29.25" hidden="1" customHeight="1" outlineLevel="2" thickBot="1">
      <c r="B22" s="6" t="s">
        <v>102</v>
      </c>
      <c r="C22" s="6" t="s">
        <v>148</v>
      </c>
      <c r="D22" s="6" t="s">
        <v>149</v>
      </c>
      <c r="E22" s="15">
        <v>6000000</v>
      </c>
    </row>
    <row r="23" spans="2:5" ht="29.25" hidden="1" customHeight="1" outlineLevel="2" thickBot="1">
      <c r="B23" s="6" t="s">
        <v>102</v>
      </c>
      <c r="C23" s="6" t="s">
        <v>129</v>
      </c>
      <c r="D23" s="6" t="s">
        <v>130</v>
      </c>
      <c r="E23" s="15">
        <v>60000000</v>
      </c>
    </row>
    <row r="24" spans="2:5" ht="29.25" hidden="1" customHeight="1" outlineLevel="2" thickBot="1">
      <c r="B24" s="10" t="s">
        <v>90</v>
      </c>
      <c r="C24" s="10" t="s">
        <v>59</v>
      </c>
      <c r="D24" s="10" t="s">
        <v>60</v>
      </c>
      <c r="E24" s="13">
        <v>-5000000</v>
      </c>
    </row>
    <row r="25" spans="2:5" ht="29.25" hidden="1" customHeight="1" outlineLevel="2" thickBot="1">
      <c r="B25" s="6" t="s">
        <v>102</v>
      </c>
      <c r="C25" s="6" t="s">
        <v>184</v>
      </c>
      <c r="D25" s="6" t="s">
        <v>185</v>
      </c>
      <c r="E25" s="15">
        <v>-3000000</v>
      </c>
    </row>
    <row r="26" spans="2:5" ht="29.25" hidden="1" customHeight="1" outlineLevel="2" thickBot="1">
      <c r="B26" s="6" t="s">
        <v>102</v>
      </c>
      <c r="C26" s="6" t="s">
        <v>125</v>
      </c>
      <c r="D26" s="6" t="s">
        <v>126</v>
      </c>
      <c r="E26" s="15">
        <v>-2000000</v>
      </c>
    </row>
    <row r="27" spans="2:5" ht="29.25" hidden="1" customHeight="1" outlineLevel="2" thickBot="1">
      <c r="B27" s="10" t="s">
        <v>90</v>
      </c>
      <c r="C27" s="10" t="s">
        <v>63</v>
      </c>
      <c r="D27" s="10" t="s">
        <v>64</v>
      </c>
      <c r="E27" s="13">
        <v>-1000000</v>
      </c>
    </row>
    <row r="28" spans="2:5" ht="29.25" hidden="1" customHeight="1" outlineLevel="2" thickBot="1">
      <c r="B28" s="6" t="s">
        <v>102</v>
      </c>
      <c r="C28" s="6" t="s">
        <v>127</v>
      </c>
      <c r="D28" s="6" t="s">
        <v>128</v>
      </c>
      <c r="E28" s="15">
        <v>-1000000</v>
      </c>
    </row>
    <row r="29" spans="2:5" ht="29.25" hidden="1" customHeight="1" outlineLevel="2" thickBot="1">
      <c r="B29" s="12" t="s">
        <v>90</v>
      </c>
      <c r="C29" s="12" t="s">
        <v>71</v>
      </c>
      <c r="D29" s="12" t="s">
        <v>72</v>
      </c>
      <c r="E29" s="13">
        <v>-1000000</v>
      </c>
    </row>
    <row r="30" spans="2:5" ht="29.25" hidden="1" customHeight="1" outlineLevel="2" thickBot="1">
      <c r="B30" s="10" t="s">
        <v>90</v>
      </c>
      <c r="C30" s="10" t="s">
        <v>69</v>
      </c>
      <c r="D30" s="12" t="s">
        <v>70</v>
      </c>
      <c r="E30" s="13">
        <v>-1000000</v>
      </c>
    </row>
    <row r="31" spans="2:5" ht="29.25" hidden="1" customHeight="1" outlineLevel="2" thickBot="1">
      <c r="B31" s="6" t="s">
        <v>102</v>
      </c>
      <c r="C31" s="20" t="s">
        <v>73</v>
      </c>
      <c r="D31" s="20" t="s">
        <v>74</v>
      </c>
      <c r="E31" s="15">
        <v>-1000000</v>
      </c>
    </row>
    <row r="32" spans="2:5" ht="29.25" customHeight="1" outlineLevel="1" collapsed="1" thickBot="1">
      <c r="B32" s="27" t="s">
        <v>90</v>
      </c>
      <c r="C32" s="28"/>
      <c r="D32" s="29"/>
      <c r="E32" s="13">
        <f>+E11+E18+E29</f>
        <v>55100000</v>
      </c>
    </row>
    <row r="33" spans="2:5" ht="29.25" hidden="1" customHeight="1" outlineLevel="2" thickBot="1">
      <c r="B33" s="10" t="s">
        <v>93</v>
      </c>
      <c r="C33" s="12" t="s">
        <v>27</v>
      </c>
      <c r="D33" s="12" t="s">
        <v>28</v>
      </c>
      <c r="E33" s="14">
        <v>5037588.28</v>
      </c>
    </row>
    <row r="34" spans="2:5" ht="29.25" hidden="1" customHeight="1" outlineLevel="2" thickBot="1">
      <c r="B34" s="10" t="s">
        <v>93</v>
      </c>
      <c r="C34" s="10" t="s">
        <v>37</v>
      </c>
      <c r="D34" s="10" t="s">
        <v>38</v>
      </c>
      <c r="E34" s="13">
        <v>5037588.28</v>
      </c>
    </row>
    <row r="35" spans="2:5" ht="29.25" hidden="1" customHeight="1" outlineLevel="2" thickBot="1">
      <c r="B35" s="6" t="s">
        <v>103</v>
      </c>
      <c r="C35" s="6" t="s">
        <v>79</v>
      </c>
      <c r="D35" s="6" t="s">
        <v>80</v>
      </c>
      <c r="E35" s="15">
        <v>5037588.28</v>
      </c>
    </row>
    <row r="36" spans="2:5" ht="29.25" hidden="1" customHeight="1" outlineLevel="2" thickBot="1">
      <c r="B36" s="10" t="s">
        <v>93</v>
      </c>
      <c r="C36" s="12" t="s">
        <v>51</v>
      </c>
      <c r="D36" s="12" t="s">
        <v>52</v>
      </c>
      <c r="E36" s="14">
        <v>-4527278.28</v>
      </c>
    </row>
    <row r="37" spans="2:5" ht="29.25" hidden="1" customHeight="1" outlineLevel="2" thickBot="1">
      <c r="B37" s="10" t="s">
        <v>93</v>
      </c>
      <c r="C37" s="10" t="s">
        <v>59</v>
      </c>
      <c r="D37" s="10" t="s">
        <v>60</v>
      </c>
      <c r="E37" s="13">
        <v>-274121.28000000003</v>
      </c>
    </row>
    <row r="38" spans="2:5" ht="29.25" hidden="1" customHeight="1" outlineLevel="2" thickBot="1">
      <c r="B38" s="6" t="s">
        <v>103</v>
      </c>
      <c r="C38" s="6" t="s">
        <v>184</v>
      </c>
      <c r="D38" s="6" t="s">
        <v>185</v>
      </c>
      <c r="E38" s="15">
        <v>-274121</v>
      </c>
    </row>
    <row r="39" spans="2:5" ht="29.25" hidden="1" customHeight="1" outlineLevel="2" thickBot="1">
      <c r="B39" s="10" t="s">
        <v>93</v>
      </c>
      <c r="C39" s="10" t="s">
        <v>63</v>
      </c>
      <c r="D39" s="10" t="s">
        <v>64</v>
      </c>
      <c r="E39" s="13">
        <v>-4253157</v>
      </c>
    </row>
    <row r="40" spans="2:5" ht="29.25" hidden="1" customHeight="1" outlineLevel="2" thickBot="1">
      <c r="B40" s="6" t="s">
        <v>103</v>
      </c>
      <c r="C40" s="6" t="s">
        <v>61</v>
      </c>
      <c r="D40" s="6" t="s">
        <v>62</v>
      </c>
      <c r="E40" s="15">
        <v>-2021530</v>
      </c>
    </row>
    <row r="41" spans="2:5" ht="29.25" hidden="1" customHeight="1" outlineLevel="2" thickBot="1">
      <c r="B41" s="6" t="s">
        <v>103</v>
      </c>
      <c r="C41" s="6" t="s">
        <v>65</v>
      </c>
      <c r="D41" s="6" t="s">
        <v>66</v>
      </c>
      <c r="E41" s="15">
        <v>-312000</v>
      </c>
    </row>
    <row r="42" spans="2:5" ht="29.25" hidden="1" customHeight="1" outlineLevel="2" thickBot="1">
      <c r="B42" s="6" t="s">
        <v>103</v>
      </c>
      <c r="C42" s="6" t="s">
        <v>67</v>
      </c>
      <c r="D42" s="6" t="s">
        <v>68</v>
      </c>
      <c r="E42" s="15">
        <v>-969627</v>
      </c>
    </row>
    <row r="43" spans="2:5" ht="29.25" hidden="1" customHeight="1" outlineLevel="2" thickBot="1">
      <c r="B43" s="6" t="s">
        <v>103</v>
      </c>
      <c r="C43" s="6" t="s">
        <v>81</v>
      </c>
      <c r="D43" s="6" t="s">
        <v>82</v>
      </c>
      <c r="E43" s="15">
        <v>-950000</v>
      </c>
    </row>
    <row r="44" spans="2:5" ht="29.25" hidden="1" customHeight="1" outlineLevel="2" thickBot="1">
      <c r="B44" s="10" t="s">
        <v>93</v>
      </c>
      <c r="C44" s="10" t="s">
        <v>71</v>
      </c>
      <c r="D44" s="10" t="s">
        <v>72</v>
      </c>
      <c r="E44" s="13">
        <v>-508451</v>
      </c>
    </row>
    <row r="45" spans="2:5" ht="29.25" hidden="1" customHeight="1" outlineLevel="2" thickBot="1">
      <c r="B45" s="10" t="s">
        <v>93</v>
      </c>
      <c r="C45" s="21" t="s">
        <v>69</v>
      </c>
      <c r="D45" s="21" t="s">
        <v>70</v>
      </c>
      <c r="E45" s="13">
        <v>-508451</v>
      </c>
    </row>
    <row r="46" spans="2:5" ht="29.25" hidden="1" customHeight="1" outlineLevel="2" thickBot="1">
      <c r="B46" s="6" t="s">
        <v>103</v>
      </c>
      <c r="C46" s="20" t="s">
        <v>157</v>
      </c>
      <c r="D46" s="20" t="s">
        <v>158</v>
      </c>
      <c r="E46" s="15">
        <v>-100000</v>
      </c>
    </row>
    <row r="47" spans="2:5" ht="29.25" hidden="1" customHeight="1" outlineLevel="2" thickBot="1">
      <c r="B47" s="6" t="s">
        <v>103</v>
      </c>
      <c r="C47" s="20" t="s">
        <v>75</v>
      </c>
      <c r="D47" s="20" t="s">
        <v>76</v>
      </c>
      <c r="E47" s="15">
        <v>-250000</v>
      </c>
    </row>
    <row r="48" spans="2:5" ht="29.25" hidden="1" customHeight="1" outlineLevel="2" thickBot="1">
      <c r="B48" s="6" t="s">
        <v>103</v>
      </c>
      <c r="C48" s="20" t="s">
        <v>77</v>
      </c>
      <c r="D48" s="20" t="s">
        <v>78</v>
      </c>
      <c r="E48" s="15">
        <v>-158451</v>
      </c>
    </row>
    <row r="49" spans="2:5" ht="29.25" customHeight="1" outlineLevel="1" collapsed="1" thickBot="1">
      <c r="B49" s="27" t="s">
        <v>93</v>
      </c>
      <c r="C49" s="28"/>
      <c r="D49" s="29"/>
      <c r="E49" s="13">
        <f>E33+E44+E36</f>
        <v>1859</v>
      </c>
    </row>
    <row r="50" spans="2:5" ht="29.25" hidden="1" customHeight="1" outlineLevel="2" thickBot="1">
      <c r="B50" s="12" t="s">
        <v>133</v>
      </c>
      <c r="C50" s="12" t="s">
        <v>27</v>
      </c>
      <c r="D50" s="12" t="s">
        <v>28</v>
      </c>
      <c r="E50" s="14">
        <v>-4000000</v>
      </c>
    </row>
    <row r="51" spans="2:5" ht="29.25" hidden="1" customHeight="1" outlineLevel="2" thickBot="1">
      <c r="B51" s="12" t="s">
        <v>133</v>
      </c>
      <c r="C51" s="12" t="s">
        <v>25</v>
      </c>
      <c r="D51" s="12" t="s">
        <v>26</v>
      </c>
      <c r="E51" s="14">
        <v>-1000000</v>
      </c>
    </row>
    <row r="52" spans="2:5" ht="29.25" hidden="1" customHeight="1" outlineLevel="2" thickBot="1">
      <c r="B52" s="6" t="s">
        <v>134</v>
      </c>
      <c r="C52" s="19" t="s">
        <v>91</v>
      </c>
      <c r="D52" s="19" t="s">
        <v>92</v>
      </c>
      <c r="E52" s="17">
        <v>-1000000</v>
      </c>
    </row>
    <row r="53" spans="2:5" ht="29.25" hidden="1" customHeight="1" outlineLevel="2" thickBot="1">
      <c r="B53" s="12" t="s">
        <v>133</v>
      </c>
      <c r="C53" s="10" t="s">
        <v>31</v>
      </c>
      <c r="D53" s="12" t="s">
        <v>32</v>
      </c>
      <c r="E53" s="14">
        <v>-3000000</v>
      </c>
    </row>
    <row r="54" spans="2:5" ht="29.25" hidden="1" customHeight="1" outlineLevel="2" thickBot="1">
      <c r="B54" s="6" t="s">
        <v>134</v>
      </c>
      <c r="C54" s="6" t="s">
        <v>29</v>
      </c>
      <c r="D54" s="6" t="s">
        <v>30</v>
      </c>
      <c r="E54" s="17">
        <v>-1000000</v>
      </c>
    </row>
    <row r="55" spans="2:5" ht="29.25" hidden="1" customHeight="1" outlineLevel="2" thickBot="1">
      <c r="B55" s="6" t="s">
        <v>134</v>
      </c>
      <c r="C55" s="6" t="s">
        <v>131</v>
      </c>
      <c r="D55" s="6" t="s">
        <v>132</v>
      </c>
      <c r="E55" s="17">
        <v>-2000000</v>
      </c>
    </row>
    <row r="56" spans="2:5" ht="29.25" hidden="1" customHeight="1" outlineLevel="2" thickBot="1">
      <c r="B56" s="12" t="s">
        <v>133</v>
      </c>
      <c r="C56" s="10" t="s">
        <v>51</v>
      </c>
      <c r="D56" s="10" t="s">
        <v>52</v>
      </c>
      <c r="E56" s="13">
        <v>-6000000</v>
      </c>
    </row>
    <row r="57" spans="2:5" ht="29.25" hidden="1" customHeight="1" outlineLevel="2" thickBot="1">
      <c r="B57" s="12" t="s">
        <v>133</v>
      </c>
      <c r="C57" s="10" t="s">
        <v>95</v>
      </c>
      <c r="D57" s="10" t="s">
        <v>137</v>
      </c>
      <c r="E57" s="13">
        <v>-6000000</v>
      </c>
    </row>
    <row r="58" spans="2:5" ht="29.25" hidden="1" customHeight="1" outlineLevel="2" thickBot="1">
      <c r="B58" s="6" t="s">
        <v>134</v>
      </c>
      <c r="C58" s="6" t="s">
        <v>123</v>
      </c>
      <c r="D58" s="6" t="s">
        <v>124</v>
      </c>
      <c r="E58" s="15">
        <v>-6000000</v>
      </c>
    </row>
    <row r="59" spans="2:5" ht="29.25" customHeight="1" outlineLevel="1" collapsed="1" thickBot="1">
      <c r="B59" s="27" t="s">
        <v>133</v>
      </c>
      <c r="C59" s="28"/>
      <c r="D59" s="29"/>
      <c r="E59" s="13">
        <f>+E50+E56</f>
        <v>-10000000</v>
      </c>
    </row>
    <row r="60" spans="2:5" ht="29.25" hidden="1" customHeight="1" outlineLevel="2" thickBot="1">
      <c r="B60" s="12" t="s">
        <v>94</v>
      </c>
      <c r="C60" s="12" t="s">
        <v>3</v>
      </c>
      <c r="D60" s="12" t="s">
        <v>4</v>
      </c>
      <c r="E60" s="14">
        <v>2200000</v>
      </c>
    </row>
    <row r="61" spans="2:5" ht="29.25" hidden="1" customHeight="1" outlineLevel="2" thickBot="1">
      <c r="B61" s="10" t="s">
        <v>94</v>
      </c>
      <c r="C61" s="10" t="s">
        <v>1</v>
      </c>
      <c r="D61" s="10" t="s">
        <v>2</v>
      </c>
      <c r="E61" s="13">
        <v>1350000</v>
      </c>
    </row>
    <row r="62" spans="2:5" ht="29.25" hidden="1" customHeight="1" outlineLevel="2" thickBot="1">
      <c r="B62" s="6" t="s">
        <v>104</v>
      </c>
      <c r="C62" s="6" t="s">
        <v>114</v>
      </c>
      <c r="D62" s="6" t="s">
        <v>115</v>
      </c>
      <c r="E62" s="15">
        <v>1350000</v>
      </c>
    </row>
    <row r="63" spans="2:5" ht="29.25" hidden="1" customHeight="1" outlineLevel="2" thickBot="1">
      <c r="B63" s="10" t="s">
        <v>94</v>
      </c>
      <c r="C63" s="10" t="s">
        <v>7</v>
      </c>
      <c r="D63" s="10" t="s">
        <v>8</v>
      </c>
      <c r="E63" s="13">
        <v>850000</v>
      </c>
    </row>
    <row r="64" spans="2:5" ht="29.25" hidden="1" customHeight="1" outlineLevel="2" thickBot="1">
      <c r="B64" s="6" t="s">
        <v>104</v>
      </c>
      <c r="C64" s="6" t="s">
        <v>5</v>
      </c>
      <c r="D64" s="6" t="s">
        <v>6</v>
      </c>
      <c r="E64" s="15">
        <v>850000</v>
      </c>
    </row>
    <row r="65" spans="2:5" ht="29.25" customHeight="1" outlineLevel="1" collapsed="1" thickBot="1">
      <c r="B65" s="27" t="s">
        <v>94</v>
      </c>
      <c r="C65" s="28"/>
      <c r="D65" s="29"/>
      <c r="E65" s="13">
        <f>+E60</f>
        <v>2200000</v>
      </c>
    </row>
    <row r="66" spans="2:5" ht="29.25" hidden="1" customHeight="1" outlineLevel="2" thickBot="1">
      <c r="B66" s="12" t="s">
        <v>135</v>
      </c>
      <c r="C66" s="12" t="s">
        <v>27</v>
      </c>
      <c r="D66" s="12" t="s">
        <v>28</v>
      </c>
      <c r="E66" s="14">
        <v>-2200000</v>
      </c>
    </row>
    <row r="67" spans="2:5" ht="29.25" hidden="1" customHeight="1" outlineLevel="2" thickBot="1">
      <c r="B67" s="12" t="s">
        <v>135</v>
      </c>
      <c r="C67" s="12" t="s">
        <v>31</v>
      </c>
      <c r="D67" s="12" t="s">
        <v>32</v>
      </c>
      <c r="E67" s="14">
        <v>-5000000</v>
      </c>
    </row>
    <row r="68" spans="2:5" ht="29.25" hidden="1" customHeight="1" outlineLevel="2" thickBot="1">
      <c r="B68" s="6" t="s">
        <v>136</v>
      </c>
      <c r="C68" s="19" t="s">
        <v>186</v>
      </c>
      <c r="D68" s="20" t="s">
        <v>187</v>
      </c>
      <c r="E68" s="17">
        <v>-5000000</v>
      </c>
    </row>
    <row r="69" spans="2:5" ht="29.25" hidden="1" customHeight="1" outlineLevel="2" thickBot="1">
      <c r="B69" s="12" t="s">
        <v>135</v>
      </c>
      <c r="C69" s="12" t="s">
        <v>37</v>
      </c>
      <c r="D69" s="12" t="s">
        <v>38</v>
      </c>
      <c r="E69" s="14">
        <v>5000000</v>
      </c>
    </row>
    <row r="70" spans="2:5" ht="29.25" hidden="1" customHeight="1" outlineLevel="2" thickBot="1">
      <c r="B70" s="6" t="s">
        <v>136</v>
      </c>
      <c r="C70" s="19" t="s">
        <v>39</v>
      </c>
      <c r="D70" s="19" t="s">
        <v>40</v>
      </c>
      <c r="E70" s="17">
        <v>5000000</v>
      </c>
    </row>
    <row r="71" spans="2:5" ht="29.25" hidden="1" customHeight="1" outlineLevel="2" thickBot="1">
      <c r="B71" s="12" t="s">
        <v>135</v>
      </c>
      <c r="C71" s="10" t="s">
        <v>47</v>
      </c>
      <c r="D71" s="10" t="s">
        <v>48</v>
      </c>
      <c r="E71" s="13">
        <v>-2200000</v>
      </c>
    </row>
    <row r="72" spans="2:5" ht="29.25" hidden="1" customHeight="1" outlineLevel="2" thickBot="1">
      <c r="B72" s="6" t="s">
        <v>136</v>
      </c>
      <c r="C72" s="20" t="s">
        <v>119</v>
      </c>
      <c r="D72" s="20" t="s">
        <v>121</v>
      </c>
      <c r="E72" s="15">
        <v>-500000</v>
      </c>
    </row>
    <row r="73" spans="2:5" ht="29.25" hidden="1" customHeight="1" outlineLevel="2" thickBot="1">
      <c r="B73" s="6" t="s">
        <v>136</v>
      </c>
      <c r="C73" s="20" t="s">
        <v>188</v>
      </c>
      <c r="D73" s="20" t="s">
        <v>189</v>
      </c>
      <c r="E73" s="15">
        <v>-700000</v>
      </c>
    </row>
    <row r="74" spans="2:5" ht="29.25" hidden="1" customHeight="1" outlineLevel="2" thickBot="1">
      <c r="B74" s="6" t="s">
        <v>136</v>
      </c>
      <c r="C74" s="20" t="s">
        <v>146</v>
      </c>
      <c r="D74" s="20" t="s">
        <v>147</v>
      </c>
      <c r="E74" s="15">
        <v>-1000000</v>
      </c>
    </row>
    <row r="75" spans="2:5" ht="29.25" hidden="1" customHeight="1" outlineLevel="2" thickBot="1">
      <c r="B75" s="12" t="s">
        <v>135</v>
      </c>
      <c r="C75" s="21" t="s">
        <v>51</v>
      </c>
      <c r="D75" s="21" t="s">
        <v>52</v>
      </c>
      <c r="E75" s="13">
        <v>-6000000</v>
      </c>
    </row>
    <row r="76" spans="2:5" ht="29.25" hidden="1" customHeight="1" outlineLevel="2" thickBot="1">
      <c r="B76" s="12" t="s">
        <v>135</v>
      </c>
      <c r="C76" s="21" t="s">
        <v>53</v>
      </c>
      <c r="D76" s="21" t="s">
        <v>54</v>
      </c>
      <c r="E76" s="13">
        <v>-1000000</v>
      </c>
    </row>
    <row r="77" spans="2:5" ht="29.25" hidden="1" customHeight="1" outlineLevel="2" thickBot="1">
      <c r="B77" s="6" t="s">
        <v>136</v>
      </c>
      <c r="C77" s="20" t="s">
        <v>57</v>
      </c>
      <c r="D77" s="20" t="s">
        <v>58</v>
      </c>
      <c r="E77" s="15">
        <v>-1000000</v>
      </c>
    </row>
    <row r="78" spans="2:5" ht="29.25" hidden="1" customHeight="1" outlineLevel="2" thickBot="1">
      <c r="B78" s="12" t="s">
        <v>135</v>
      </c>
      <c r="C78" s="21" t="s">
        <v>190</v>
      </c>
      <c r="D78" s="21" t="s">
        <v>60</v>
      </c>
      <c r="E78" s="13">
        <v>-500000</v>
      </c>
    </row>
    <row r="79" spans="2:5" ht="29.25" hidden="1" customHeight="1" outlineLevel="2" thickBot="1">
      <c r="B79" s="6" t="s">
        <v>136</v>
      </c>
      <c r="C79" s="20" t="s">
        <v>125</v>
      </c>
      <c r="D79" s="20" t="s">
        <v>126</v>
      </c>
      <c r="E79" s="15">
        <v>-500000</v>
      </c>
    </row>
    <row r="80" spans="2:5" ht="29.25" hidden="1" customHeight="1" outlineLevel="2" thickBot="1">
      <c r="B80" s="12" t="s">
        <v>135</v>
      </c>
      <c r="C80" s="21" t="s">
        <v>63</v>
      </c>
      <c r="D80" s="21" t="s">
        <v>64</v>
      </c>
      <c r="E80" s="13">
        <v>-4500000</v>
      </c>
    </row>
    <row r="81" spans="2:5" ht="29.25" hidden="1" customHeight="1" outlineLevel="2" thickBot="1">
      <c r="B81" s="6" t="s">
        <v>136</v>
      </c>
      <c r="C81" s="20" t="s">
        <v>96</v>
      </c>
      <c r="D81" s="20" t="s">
        <v>97</v>
      </c>
      <c r="E81" s="15">
        <v>-1500000</v>
      </c>
    </row>
    <row r="82" spans="2:5" ht="29.25" hidden="1" customHeight="1" outlineLevel="2" thickBot="1">
      <c r="B82" s="6" t="s">
        <v>136</v>
      </c>
      <c r="C82" s="20" t="s">
        <v>61</v>
      </c>
      <c r="D82" s="20" t="s">
        <v>62</v>
      </c>
      <c r="E82" s="15">
        <v>-1000000</v>
      </c>
    </row>
    <row r="83" spans="2:5" ht="29.25" hidden="1" customHeight="1" outlineLevel="2" thickBot="1">
      <c r="B83" s="6" t="s">
        <v>136</v>
      </c>
      <c r="C83" s="20" t="s">
        <v>81</v>
      </c>
      <c r="D83" s="20" t="s">
        <v>82</v>
      </c>
      <c r="E83" s="15">
        <v>-2000000</v>
      </c>
    </row>
    <row r="84" spans="2:5" ht="29.25" hidden="1" customHeight="1" outlineLevel="2" thickBot="1">
      <c r="B84" s="12" t="s">
        <v>135</v>
      </c>
      <c r="C84" s="12" t="s">
        <v>71</v>
      </c>
      <c r="D84" s="12" t="s">
        <v>72</v>
      </c>
      <c r="E84" s="14">
        <v>-1000000</v>
      </c>
    </row>
    <row r="85" spans="2:5" ht="29.25" hidden="1" customHeight="1" outlineLevel="2" thickBot="1">
      <c r="B85" s="12" t="s">
        <v>135</v>
      </c>
      <c r="C85" s="10" t="s">
        <v>69</v>
      </c>
      <c r="D85" s="10" t="s">
        <v>70</v>
      </c>
      <c r="E85" s="13">
        <v>-1000000</v>
      </c>
    </row>
    <row r="86" spans="2:5" ht="29.25" hidden="1" customHeight="1" outlineLevel="2" thickBot="1">
      <c r="B86" s="6" t="s">
        <v>136</v>
      </c>
      <c r="C86" s="20" t="s">
        <v>75</v>
      </c>
      <c r="D86" s="20" t="s">
        <v>76</v>
      </c>
      <c r="E86" s="15">
        <v>-1000000</v>
      </c>
    </row>
    <row r="87" spans="2:5" ht="29.25" customHeight="1" outlineLevel="1" collapsed="1" thickBot="1">
      <c r="B87" s="27" t="s">
        <v>135</v>
      </c>
      <c r="C87" s="28"/>
      <c r="D87" s="29"/>
      <c r="E87" s="13">
        <f>+E66+E75+E84</f>
        <v>-9200000</v>
      </c>
    </row>
    <row r="88" spans="2:5" ht="29.25" hidden="1" customHeight="1" outlineLevel="2" thickBot="1">
      <c r="B88" s="12" t="s">
        <v>191</v>
      </c>
      <c r="C88" s="12" t="s">
        <v>27</v>
      </c>
      <c r="D88" s="12" t="s">
        <v>28</v>
      </c>
      <c r="E88" s="14">
        <v>10000000</v>
      </c>
    </row>
    <row r="89" spans="2:5" ht="29.25" hidden="1" customHeight="1" outlineLevel="2" thickBot="1">
      <c r="B89" s="12" t="s">
        <v>191</v>
      </c>
      <c r="C89" s="12" t="s">
        <v>138</v>
      </c>
      <c r="D89" s="12" t="s">
        <v>48</v>
      </c>
      <c r="E89" s="14">
        <v>10000000</v>
      </c>
    </row>
    <row r="90" spans="2:5" ht="29.25" hidden="1" customHeight="1" outlineLevel="2" thickBot="1">
      <c r="B90" s="6" t="s">
        <v>192</v>
      </c>
      <c r="C90" s="19" t="s">
        <v>138</v>
      </c>
      <c r="D90" s="20" t="s">
        <v>139</v>
      </c>
      <c r="E90" s="17">
        <v>10000000</v>
      </c>
    </row>
    <row r="91" spans="2:5" ht="29.25" hidden="1" customHeight="1" outlineLevel="2" thickBot="1">
      <c r="B91" s="12" t="s">
        <v>191</v>
      </c>
      <c r="C91" s="21" t="s">
        <v>71</v>
      </c>
      <c r="D91" s="21" t="s">
        <v>72</v>
      </c>
      <c r="E91" s="13">
        <v>2000000</v>
      </c>
    </row>
    <row r="92" spans="2:5" ht="29.25" hidden="1" customHeight="1" outlineLevel="2" thickBot="1">
      <c r="B92" s="12" t="s">
        <v>191</v>
      </c>
      <c r="C92" s="21" t="s">
        <v>69</v>
      </c>
      <c r="D92" s="21" t="s">
        <v>70</v>
      </c>
      <c r="E92" s="13">
        <v>2000000</v>
      </c>
    </row>
    <row r="93" spans="2:5" ht="29.25" hidden="1" customHeight="1" outlineLevel="2" thickBot="1">
      <c r="B93" s="6" t="s">
        <v>192</v>
      </c>
      <c r="C93" s="20" t="s">
        <v>157</v>
      </c>
      <c r="D93" s="20" t="s">
        <v>158</v>
      </c>
      <c r="E93" s="15">
        <v>2000000</v>
      </c>
    </row>
    <row r="94" spans="2:5" ht="29.25" customHeight="1" outlineLevel="1" collapsed="1" thickBot="1">
      <c r="B94" s="27" t="s">
        <v>191</v>
      </c>
      <c r="C94" s="28"/>
      <c r="D94" s="29"/>
      <c r="E94" s="13">
        <f>+E88+E91</f>
        <v>12000000</v>
      </c>
    </row>
    <row r="95" spans="2:5" ht="29.25" hidden="1" customHeight="1" outlineLevel="2" thickBot="1">
      <c r="B95" s="12" t="s">
        <v>98</v>
      </c>
      <c r="C95" s="12" t="s">
        <v>27</v>
      </c>
      <c r="D95" s="12" t="s">
        <v>28</v>
      </c>
      <c r="E95" s="14">
        <v>-14800000</v>
      </c>
    </row>
    <row r="96" spans="2:5" ht="29.25" hidden="1" customHeight="1" outlineLevel="2" thickBot="1">
      <c r="B96" s="10" t="s">
        <v>98</v>
      </c>
      <c r="C96" s="10" t="s">
        <v>45</v>
      </c>
      <c r="D96" s="10" t="s">
        <v>46</v>
      </c>
      <c r="E96" s="13">
        <v>-3800000</v>
      </c>
    </row>
    <row r="97" spans="2:5" ht="29.25" hidden="1" customHeight="1" outlineLevel="2" thickBot="1">
      <c r="B97" s="6" t="s">
        <v>105</v>
      </c>
      <c r="C97" s="6" t="s">
        <v>43</v>
      </c>
      <c r="D97" s="6" t="s">
        <v>44</v>
      </c>
      <c r="E97" s="15">
        <v>-3800000</v>
      </c>
    </row>
    <row r="98" spans="2:5" ht="29.25" hidden="1" customHeight="1" outlineLevel="2" thickBot="1">
      <c r="B98" s="10" t="s">
        <v>98</v>
      </c>
      <c r="C98" s="10" t="s">
        <v>47</v>
      </c>
      <c r="D98" s="10" t="s">
        <v>48</v>
      </c>
      <c r="E98" s="13">
        <v>-11000000</v>
      </c>
    </row>
    <row r="99" spans="2:5" ht="29.25" hidden="1" customHeight="1" outlineLevel="2" thickBot="1">
      <c r="B99" s="6" t="s">
        <v>105</v>
      </c>
      <c r="C99" s="6" t="s">
        <v>159</v>
      </c>
      <c r="D99" s="6" t="s">
        <v>160</v>
      </c>
      <c r="E99" s="15">
        <v>-1500000</v>
      </c>
    </row>
    <row r="100" spans="2:5" ht="29.25" hidden="1" customHeight="1" outlineLevel="2" thickBot="1">
      <c r="B100" s="6" t="s">
        <v>105</v>
      </c>
      <c r="C100" s="6" t="s">
        <v>119</v>
      </c>
      <c r="D100" s="6" t="s">
        <v>121</v>
      </c>
      <c r="E100" s="15">
        <v>-8500000</v>
      </c>
    </row>
    <row r="101" spans="2:5" ht="29.25" hidden="1" customHeight="1" outlineLevel="2" thickBot="1">
      <c r="B101" s="6" t="s">
        <v>105</v>
      </c>
      <c r="C101" s="6" t="s">
        <v>146</v>
      </c>
      <c r="D101" s="6" t="s">
        <v>147</v>
      </c>
      <c r="E101" s="15">
        <v>-1000000</v>
      </c>
    </row>
    <row r="102" spans="2:5" ht="29.25" hidden="1" customHeight="1" outlineLevel="2" thickBot="1">
      <c r="B102" s="12" t="s">
        <v>98</v>
      </c>
      <c r="C102" s="12" t="s">
        <v>51</v>
      </c>
      <c r="D102" s="12" t="s">
        <v>52</v>
      </c>
      <c r="E102" s="14">
        <v>-2000000</v>
      </c>
    </row>
    <row r="103" spans="2:5" ht="29.25" hidden="1" customHeight="1" outlineLevel="2" thickBot="1">
      <c r="B103" s="10" t="s">
        <v>98</v>
      </c>
      <c r="C103" s="10" t="s">
        <v>63</v>
      </c>
      <c r="D103" s="10" t="s">
        <v>64</v>
      </c>
      <c r="E103" s="13">
        <v>-2000000</v>
      </c>
    </row>
    <row r="104" spans="2:5" ht="29.25" hidden="1" customHeight="1" outlineLevel="2" thickBot="1">
      <c r="B104" s="6" t="s">
        <v>105</v>
      </c>
      <c r="C104" s="6" t="s">
        <v>61</v>
      </c>
      <c r="D104" s="6" t="s">
        <v>62</v>
      </c>
      <c r="E104" s="15">
        <v>-2000000</v>
      </c>
    </row>
    <row r="105" spans="2:5" ht="29.25" hidden="1" customHeight="1" outlineLevel="2" thickBot="1">
      <c r="B105" s="12" t="s">
        <v>98</v>
      </c>
      <c r="C105" s="12" t="s">
        <v>71</v>
      </c>
      <c r="D105" s="12" t="s">
        <v>72</v>
      </c>
      <c r="E105" s="14">
        <v>65000000</v>
      </c>
    </row>
    <row r="106" spans="2:5" ht="29.25" hidden="1" customHeight="1" outlineLevel="2" thickBot="1">
      <c r="B106" s="10" t="s">
        <v>98</v>
      </c>
      <c r="C106" s="10" t="s">
        <v>69</v>
      </c>
      <c r="D106" s="10" t="s">
        <v>70</v>
      </c>
      <c r="E106" s="13">
        <v>65000000</v>
      </c>
    </row>
    <row r="107" spans="2:5" ht="29.25" hidden="1" customHeight="1" outlineLevel="2" thickBot="1">
      <c r="B107" s="6" t="s">
        <v>105</v>
      </c>
      <c r="C107" s="6" t="s">
        <v>171</v>
      </c>
      <c r="D107" s="6" t="s">
        <v>172</v>
      </c>
      <c r="E107" s="13">
        <v>66000000</v>
      </c>
    </row>
    <row r="108" spans="2:5" ht="29.25" hidden="1" customHeight="1" outlineLevel="2" thickBot="1">
      <c r="B108" s="6" t="s">
        <v>105</v>
      </c>
      <c r="C108" s="6" t="s">
        <v>150</v>
      </c>
      <c r="D108" s="6" t="s">
        <v>151</v>
      </c>
      <c r="E108" s="15">
        <v>-1000000</v>
      </c>
    </row>
    <row r="109" spans="2:5" ht="29.25" customHeight="1" outlineLevel="1" collapsed="1" thickBot="1">
      <c r="B109" s="27" t="s">
        <v>98</v>
      </c>
      <c r="C109" s="28"/>
      <c r="D109" s="29"/>
      <c r="E109" s="13">
        <f>+E95+E102+E105</f>
        <v>48200000</v>
      </c>
    </row>
    <row r="110" spans="2:5" ht="29.25" customHeight="1" thickBot="1">
      <c r="B110" s="30" t="s">
        <v>100</v>
      </c>
      <c r="C110" s="31"/>
      <c r="D110" s="32"/>
      <c r="E110" s="14">
        <f>+E10+E32+E49+E59+E65+E87+E94+E109</f>
        <v>123901859</v>
      </c>
    </row>
  </sheetData>
  <mergeCells count="13">
    <mergeCell ref="B2:E2"/>
    <mergeCell ref="B3:E3"/>
    <mergeCell ref="B4:E4"/>
    <mergeCell ref="B6:D6"/>
    <mergeCell ref="B10:D10"/>
    <mergeCell ref="B32:D32"/>
    <mergeCell ref="B110:D110"/>
    <mergeCell ref="B65:D65"/>
    <mergeCell ref="B49:D49"/>
    <mergeCell ref="B59:D59"/>
    <mergeCell ref="B87:D87"/>
    <mergeCell ref="B109:D109"/>
    <mergeCell ref="B94:D9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132"/>
  <sheetViews>
    <sheetView workbookViewId="0">
      <selection activeCell="E127" sqref="E127"/>
    </sheetView>
  </sheetViews>
  <sheetFormatPr baseColWidth="10" defaultRowHeight="15" outlineLevelRow="2"/>
  <cols>
    <col min="1" max="1" width="11.42578125" style="1"/>
    <col min="2" max="2" width="51.28515625" style="1" customWidth="1"/>
    <col min="3" max="3" width="11.42578125" style="3"/>
    <col min="4" max="4" width="55.28515625" style="3" customWidth="1"/>
    <col min="5" max="5" width="21" style="3" customWidth="1"/>
    <col min="6" max="16384" width="11.42578125" style="1"/>
  </cols>
  <sheetData>
    <row r="1" spans="2:5">
      <c r="B1" s="3"/>
      <c r="E1" s="4"/>
    </row>
    <row r="2" spans="2:5" ht="22.5" customHeight="1">
      <c r="B2" s="35" t="s">
        <v>0</v>
      </c>
      <c r="C2" s="35"/>
      <c r="D2" s="35"/>
      <c r="E2" s="35"/>
    </row>
    <row r="3" spans="2:5" ht="22.5" customHeight="1">
      <c r="B3" s="35" t="s">
        <v>110</v>
      </c>
      <c r="C3" s="35"/>
      <c r="D3" s="35"/>
      <c r="E3" s="35"/>
    </row>
    <row r="4" spans="2:5" ht="36" customHeight="1">
      <c r="B4" s="36" t="s">
        <v>163</v>
      </c>
      <c r="C4" s="36"/>
      <c r="D4" s="36"/>
      <c r="E4" s="36"/>
    </row>
    <row r="5" spans="2:5">
      <c r="B5" s="3"/>
    </row>
    <row r="7" spans="2:5" ht="15.75" thickBot="1"/>
    <row r="8" spans="2:5" ht="29.25" customHeight="1" thickBot="1">
      <c r="B8" s="37" t="s">
        <v>86</v>
      </c>
      <c r="C8" s="31"/>
      <c r="D8" s="32"/>
      <c r="E8" s="7" t="s">
        <v>87</v>
      </c>
    </row>
    <row r="9" spans="2:5" ht="29.25" hidden="1" customHeight="1" outlineLevel="2" thickBot="1">
      <c r="B9" s="41" t="s">
        <v>200</v>
      </c>
      <c r="C9" s="42" t="s">
        <v>3</v>
      </c>
      <c r="D9" s="42" t="s">
        <v>4</v>
      </c>
      <c r="E9" s="14">
        <v>250000</v>
      </c>
    </row>
    <row r="10" spans="2:5" ht="29.25" hidden="1" customHeight="1" outlineLevel="2" thickBot="1">
      <c r="B10" s="41" t="s">
        <v>200</v>
      </c>
      <c r="C10" s="42" t="s">
        <v>1</v>
      </c>
      <c r="D10" s="42" t="s">
        <v>2</v>
      </c>
      <c r="E10" s="14">
        <v>250000</v>
      </c>
    </row>
    <row r="11" spans="2:5" ht="29.25" hidden="1" customHeight="1" outlineLevel="2" thickBot="1">
      <c r="B11" s="43" t="s">
        <v>200</v>
      </c>
      <c r="C11" s="44" t="s">
        <v>114</v>
      </c>
      <c r="D11" s="44" t="s">
        <v>115</v>
      </c>
      <c r="E11" s="14">
        <v>250000</v>
      </c>
    </row>
    <row r="12" spans="2:5" ht="29.25" hidden="1" customHeight="1" outlineLevel="2" thickBot="1">
      <c r="B12" s="41" t="s">
        <v>200</v>
      </c>
      <c r="C12" s="42" t="s">
        <v>71</v>
      </c>
      <c r="D12" s="42" t="s">
        <v>72</v>
      </c>
      <c r="E12" s="14">
        <v>-8000000</v>
      </c>
    </row>
    <row r="13" spans="2:5" ht="29.25" hidden="1" customHeight="1" outlineLevel="2" thickBot="1">
      <c r="B13" s="41" t="s">
        <v>200</v>
      </c>
      <c r="C13" s="42" t="s">
        <v>107</v>
      </c>
      <c r="D13" s="42" t="s">
        <v>108</v>
      </c>
      <c r="E13" s="14">
        <v>-8000000</v>
      </c>
    </row>
    <row r="14" spans="2:5" ht="29.25" hidden="1" customHeight="1" outlineLevel="2" thickBot="1">
      <c r="B14" s="43" t="s">
        <v>200</v>
      </c>
      <c r="C14" s="44" t="s">
        <v>202</v>
      </c>
      <c r="D14" s="44" t="s">
        <v>201</v>
      </c>
      <c r="E14" s="17">
        <v>-8000000</v>
      </c>
    </row>
    <row r="15" spans="2:5" ht="29.25" customHeight="1" outlineLevel="1" collapsed="1" thickBot="1">
      <c r="B15" s="38" t="s">
        <v>200</v>
      </c>
      <c r="C15" s="39"/>
      <c r="D15" s="40"/>
      <c r="E15" s="13">
        <f>+E9+E12</f>
        <v>-7750000</v>
      </c>
    </row>
    <row r="16" spans="2:5" ht="29.25" hidden="1" customHeight="1" outlineLevel="2" thickBot="1">
      <c r="B16" s="45" t="s">
        <v>220</v>
      </c>
      <c r="C16" s="46" t="s">
        <v>71</v>
      </c>
      <c r="D16" s="46" t="s">
        <v>72</v>
      </c>
      <c r="E16" s="13">
        <v>-40000000</v>
      </c>
    </row>
    <row r="17" spans="2:5" ht="29.25" hidden="1" customHeight="1" outlineLevel="2" thickBot="1">
      <c r="B17" s="45" t="s">
        <v>220</v>
      </c>
      <c r="C17" s="46" t="s">
        <v>69</v>
      </c>
      <c r="D17" s="46" t="s">
        <v>70</v>
      </c>
      <c r="E17" s="13">
        <v>-40000000</v>
      </c>
    </row>
    <row r="18" spans="2:5" ht="29.25" hidden="1" customHeight="1" outlineLevel="2" thickBot="1">
      <c r="B18" s="47" t="s">
        <v>220</v>
      </c>
      <c r="C18" s="48" t="s">
        <v>73</v>
      </c>
      <c r="D18" s="48" t="s">
        <v>253</v>
      </c>
      <c r="E18" s="15">
        <v>-40000000</v>
      </c>
    </row>
    <row r="19" spans="2:5" ht="29.25" hidden="1" customHeight="1" outlineLevel="2" thickBot="1">
      <c r="B19" s="45" t="s">
        <v>220</v>
      </c>
      <c r="C19" s="46" t="s">
        <v>71</v>
      </c>
      <c r="D19" s="46" t="s">
        <v>72</v>
      </c>
      <c r="E19" s="13">
        <v>-4056736</v>
      </c>
    </row>
    <row r="20" spans="2:5" ht="29.25" hidden="1" customHeight="1" outlineLevel="2" thickBot="1">
      <c r="B20" s="45" t="s">
        <v>220</v>
      </c>
      <c r="C20" s="46" t="s">
        <v>107</v>
      </c>
      <c r="D20" s="46" t="s">
        <v>108</v>
      </c>
      <c r="E20" s="13">
        <v>-4056736</v>
      </c>
    </row>
    <row r="21" spans="2:5" ht="29.25" hidden="1" customHeight="1" outlineLevel="2" thickBot="1">
      <c r="B21" s="47" t="s">
        <v>220</v>
      </c>
      <c r="C21" s="48" t="s">
        <v>221</v>
      </c>
      <c r="D21" s="48" t="s">
        <v>222</v>
      </c>
      <c r="E21" s="15">
        <v>-4056736</v>
      </c>
    </row>
    <row r="22" spans="2:5" ht="29.25" hidden="1" customHeight="1" outlineLevel="2" thickBot="1">
      <c r="B22" s="45" t="s">
        <v>220</v>
      </c>
      <c r="C22" s="46" t="s">
        <v>71</v>
      </c>
      <c r="D22" s="46" t="s">
        <v>72</v>
      </c>
      <c r="E22" s="13">
        <v>-6662441</v>
      </c>
    </row>
    <row r="23" spans="2:5" ht="29.25" hidden="1" customHeight="1" outlineLevel="2" thickBot="1">
      <c r="B23" s="45" t="s">
        <v>220</v>
      </c>
      <c r="C23" s="46" t="s">
        <v>107</v>
      </c>
      <c r="D23" s="46" t="s">
        <v>108</v>
      </c>
      <c r="E23" s="13">
        <v>-6662441</v>
      </c>
    </row>
    <row r="24" spans="2:5" ht="29.25" hidden="1" customHeight="1" outlineLevel="2" thickBot="1">
      <c r="B24" s="47" t="s">
        <v>220</v>
      </c>
      <c r="C24" s="48" t="s">
        <v>221</v>
      </c>
      <c r="D24" s="48" t="s">
        <v>234</v>
      </c>
      <c r="E24" s="15">
        <v>-6662441</v>
      </c>
    </row>
    <row r="25" spans="2:5" ht="29.25" hidden="1" customHeight="1" outlineLevel="2" thickBot="1">
      <c r="B25" s="45" t="s">
        <v>220</v>
      </c>
      <c r="C25" s="46" t="s">
        <v>71</v>
      </c>
      <c r="D25" s="46" t="s">
        <v>72</v>
      </c>
      <c r="E25" s="13">
        <v>-209000</v>
      </c>
    </row>
    <row r="26" spans="2:5" ht="29.25" hidden="1" customHeight="1" outlineLevel="2" thickBot="1">
      <c r="B26" s="45" t="s">
        <v>220</v>
      </c>
      <c r="C26" s="46" t="s">
        <v>107</v>
      </c>
      <c r="D26" s="46" t="s">
        <v>108</v>
      </c>
      <c r="E26" s="13">
        <v>-209000</v>
      </c>
    </row>
    <row r="27" spans="2:5" ht="29.25" hidden="1" customHeight="1" outlineLevel="2" thickBot="1">
      <c r="B27" s="47" t="s">
        <v>220</v>
      </c>
      <c r="C27" s="48" t="s">
        <v>221</v>
      </c>
      <c r="D27" s="48" t="s">
        <v>251</v>
      </c>
      <c r="E27" s="15">
        <v>-209000</v>
      </c>
    </row>
    <row r="28" spans="2:5" ht="29.25" hidden="1" customHeight="1" outlineLevel="2" thickBot="1">
      <c r="B28" s="45" t="s">
        <v>220</v>
      </c>
      <c r="C28" s="46" t="s">
        <v>71</v>
      </c>
      <c r="D28" s="46" t="s">
        <v>72</v>
      </c>
      <c r="E28" s="13">
        <v>-10000000</v>
      </c>
    </row>
    <row r="29" spans="2:5" ht="29.25" hidden="1" customHeight="1" outlineLevel="2" thickBot="1">
      <c r="B29" s="45" t="s">
        <v>220</v>
      </c>
      <c r="C29" s="46" t="s">
        <v>107</v>
      </c>
      <c r="D29" s="46" t="s">
        <v>108</v>
      </c>
      <c r="E29" s="13">
        <v>-10000000</v>
      </c>
    </row>
    <row r="30" spans="2:5" ht="29.25" hidden="1" customHeight="1" outlineLevel="2" thickBot="1">
      <c r="B30" s="47" t="s">
        <v>220</v>
      </c>
      <c r="C30" s="48" t="s">
        <v>221</v>
      </c>
      <c r="D30" s="48" t="s">
        <v>252</v>
      </c>
      <c r="E30" s="15">
        <v>-10000000</v>
      </c>
    </row>
    <row r="31" spans="2:5" ht="29.25" hidden="1" customHeight="1" outlineLevel="2" thickBot="1">
      <c r="B31" s="45" t="s">
        <v>220</v>
      </c>
      <c r="C31" s="46" t="s">
        <v>71</v>
      </c>
      <c r="D31" s="46" t="s">
        <v>72</v>
      </c>
      <c r="E31" s="13">
        <v>388315000</v>
      </c>
    </row>
    <row r="32" spans="2:5" ht="29.25" hidden="1" customHeight="1" outlineLevel="2" thickBot="1">
      <c r="B32" s="45" t="s">
        <v>220</v>
      </c>
      <c r="C32" s="46" t="s">
        <v>107</v>
      </c>
      <c r="D32" s="46" t="s">
        <v>108</v>
      </c>
      <c r="E32" s="13">
        <v>388315000</v>
      </c>
    </row>
    <row r="33" spans="2:5" ht="29.25" hidden="1" customHeight="1" outlineLevel="2" thickBot="1">
      <c r="B33" s="47" t="s">
        <v>220</v>
      </c>
      <c r="C33" s="48" t="s">
        <v>221</v>
      </c>
      <c r="D33" s="48" t="s">
        <v>241</v>
      </c>
      <c r="E33" s="15">
        <v>388315000</v>
      </c>
    </row>
    <row r="34" spans="2:5" ht="29.25" customHeight="1" outlineLevel="1" collapsed="1" thickBot="1">
      <c r="B34" s="38" t="s">
        <v>220</v>
      </c>
      <c r="C34" s="39"/>
      <c r="D34" s="40"/>
      <c r="E34" s="13">
        <f>+E16+E19+E22+E25+E28+E31</f>
        <v>327386823</v>
      </c>
    </row>
    <row r="35" spans="2:5" ht="29.25" hidden="1" customHeight="1" outlineLevel="2" thickBot="1">
      <c r="B35" s="45" t="s">
        <v>223</v>
      </c>
      <c r="C35" s="46" t="s">
        <v>51</v>
      </c>
      <c r="D35" s="46" t="s">
        <v>52</v>
      </c>
      <c r="E35" s="13">
        <v>-5051000</v>
      </c>
    </row>
    <row r="36" spans="2:5" ht="29.25" hidden="1" customHeight="1" outlineLevel="2" thickBot="1">
      <c r="B36" s="45" t="s">
        <v>223</v>
      </c>
      <c r="C36" s="46" t="s">
        <v>53</v>
      </c>
      <c r="D36" s="46" t="s">
        <v>54</v>
      </c>
      <c r="E36" s="13">
        <v>-5051000</v>
      </c>
    </row>
    <row r="37" spans="2:5" ht="29.25" hidden="1" customHeight="1" outlineLevel="2" thickBot="1">
      <c r="B37" s="47" t="s">
        <v>223</v>
      </c>
      <c r="C37" s="48" t="s">
        <v>129</v>
      </c>
      <c r="D37" s="48" t="s">
        <v>130</v>
      </c>
      <c r="E37" s="15">
        <v>-5051000</v>
      </c>
    </row>
    <row r="38" spans="2:5" ht="29.25" hidden="1" customHeight="1" outlineLevel="2" thickBot="1">
      <c r="B38" s="45" t="s">
        <v>223</v>
      </c>
      <c r="C38" s="46" t="s">
        <v>71</v>
      </c>
      <c r="D38" s="46" t="s">
        <v>72</v>
      </c>
      <c r="E38" s="13">
        <v>-16376360</v>
      </c>
    </row>
    <row r="39" spans="2:5" ht="29.25" hidden="1" customHeight="1" outlineLevel="2" thickBot="1">
      <c r="B39" s="45" t="s">
        <v>223</v>
      </c>
      <c r="C39" s="46" t="s">
        <v>107</v>
      </c>
      <c r="D39" s="46" t="s">
        <v>108</v>
      </c>
      <c r="E39" s="13">
        <v>-16376360</v>
      </c>
    </row>
    <row r="40" spans="2:5" ht="29.25" hidden="1" customHeight="1" outlineLevel="2" thickBot="1">
      <c r="B40" s="47" t="s">
        <v>223</v>
      </c>
      <c r="C40" s="48" t="s">
        <v>202</v>
      </c>
      <c r="D40" s="48" t="s">
        <v>224</v>
      </c>
      <c r="E40" s="15">
        <v>-16376360</v>
      </c>
    </row>
    <row r="41" spans="2:5" ht="29.25" hidden="1" customHeight="1" outlineLevel="2" thickBot="1">
      <c r="B41" s="45" t="s">
        <v>223</v>
      </c>
      <c r="C41" s="46" t="s">
        <v>71</v>
      </c>
      <c r="D41" s="46" t="s">
        <v>72</v>
      </c>
      <c r="E41" s="13">
        <v>-29993908</v>
      </c>
    </row>
    <row r="42" spans="2:5" ht="29.25" hidden="1" customHeight="1" outlineLevel="2" thickBot="1">
      <c r="B42" s="45" t="s">
        <v>223</v>
      </c>
      <c r="C42" s="46" t="s">
        <v>107</v>
      </c>
      <c r="D42" s="46" t="s">
        <v>108</v>
      </c>
      <c r="E42" s="13">
        <v>-29993908</v>
      </c>
    </row>
    <row r="43" spans="2:5" ht="29.25" hidden="1" customHeight="1" outlineLevel="2" thickBot="1">
      <c r="B43" s="47" t="s">
        <v>223</v>
      </c>
      <c r="C43" s="48" t="s">
        <v>202</v>
      </c>
      <c r="D43" s="48" t="s">
        <v>226</v>
      </c>
      <c r="E43" s="15">
        <v>-29993908</v>
      </c>
    </row>
    <row r="44" spans="2:5" ht="29.25" hidden="1" customHeight="1" outlineLevel="2" thickBot="1">
      <c r="B44" s="45" t="s">
        <v>223</v>
      </c>
      <c r="C44" s="46" t="s">
        <v>71</v>
      </c>
      <c r="D44" s="46" t="s">
        <v>72</v>
      </c>
      <c r="E44" s="13">
        <v>25000000</v>
      </c>
    </row>
    <row r="45" spans="2:5" ht="29.25" hidden="1" customHeight="1" outlineLevel="2" thickBot="1">
      <c r="B45" s="45" t="s">
        <v>223</v>
      </c>
      <c r="C45" s="46" t="s">
        <v>107</v>
      </c>
      <c r="D45" s="46" t="s">
        <v>108</v>
      </c>
      <c r="E45" s="13">
        <v>25000000</v>
      </c>
    </row>
    <row r="46" spans="2:5" ht="29.25" hidden="1" customHeight="1" outlineLevel="2" thickBot="1">
      <c r="B46" s="47" t="s">
        <v>223</v>
      </c>
      <c r="C46" s="48" t="s">
        <v>202</v>
      </c>
      <c r="D46" s="48" t="s">
        <v>225</v>
      </c>
      <c r="E46" s="15">
        <v>25000000</v>
      </c>
    </row>
    <row r="47" spans="2:5" ht="29.25" hidden="1" customHeight="1" outlineLevel="2" thickBot="1">
      <c r="B47" s="45" t="s">
        <v>223</v>
      </c>
      <c r="C47" s="46" t="s">
        <v>71</v>
      </c>
      <c r="D47" s="46" t="s">
        <v>72</v>
      </c>
      <c r="E47" s="13">
        <v>-111200</v>
      </c>
    </row>
    <row r="48" spans="2:5" ht="29.25" hidden="1" customHeight="1" outlineLevel="2" thickBot="1">
      <c r="B48" s="45" t="s">
        <v>223</v>
      </c>
      <c r="C48" s="46" t="s">
        <v>107</v>
      </c>
      <c r="D48" s="46" t="s">
        <v>108</v>
      </c>
      <c r="E48" s="13">
        <v>-111200</v>
      </c>
    </row>
    <row r="49" spans="2:5" ht="29.25" hidden="1" customHeight="1" outlineLevel="2" thickBot="1">
      <c r="B49" s="47" t="s">
        <v>223</v>
      </c>
      <c r="C49" s="48" t="s">
        <v>202</v>
      </c>
      <c r="D49" s="48" t="s">
        <v>228</v>
      </c>
      <c r="E49" s="15">
        <v>-111200</v>
      </c>
    </row>
    <row r="50" spans="2:5" ht="29.25" hidden="1" customHeight="1" outlineLevel="2" thickBot="1">
      <c r="B50" s="45" t="s">
        <v>223</v>
      </c>
      <c r="C50" s="46" t="s">
        <v>71</v>
      </c>
      <c r="D50" s="46" t="s">
        <v>72</v>
      </c>
      <c r="E50" s="13">
        <v>-161600</v>
      </c>
    </row>
    <row r="51" spans="2:5" ht="29.25" hidden="1" customHeight="1" outlineLevel="2" thickBot="1">
      <c r="B51" s="45" t="s">
        <v>223</v>
      </c>
      <c r="C51" s="46" t="s">
        <v>107</v>
      </c>
      <c r="D51" s="46" t="s">
        <v>108</v>
      </c>
      <c r="E51" s="13">
        <v>-161600</v>
      </c>
    </row>
    <row r="52" spans="2:5" ht="29.25" hidden="1" customHeight="1" outlineLevel="2" thickBot="1">
      <c r="B52" s="47" t="s">
        <v>223</v>
      </c>
      <c r="C52" s="48" t="s">
        <v>202</v>
      </c>
      <c r="D52" s="48" t="s">
        <v>229</v>
      </c>
      <c r="E52" s="15">
        <v>-161600</v>
      </c>
    </row>
    <row r="53" spans="2:5" ht="29.25" hidden="1" customHeight="1" outlineLevel="2" thickBot="1">
      <c r="B53" s="45" t="s">
        <v>223</v>
      </c>
      <c r="C53" s="46" t="s">
        <v>71</v>
      </c>
      <c r="D53" s="46" t="s">
        <v>72</v>
      </c>
      <c r="E53" s="13">
        <v>-30000000</v>
      </c>
    </row>
    <row r="54" spans="2:5" ht="29.25" hidden="1" customHeight="1" outlineLevel="2" thickBot="1">
      <c r="B54" s="45" t="s">
        <v>223</v>
      </c>
      <c r="C54" s="46" t="s">
        <v>107</v>
      </c>
      <c r="D54" s="46" t="s">
        <v>108</v>
      </c>
      <c r="E54" s="13">
        <v>-30000000</v>
      </c>
    </row>
    <row r="55" spans="2:5" ht="29.25" hidden="1" customHeight="1" outlineLevel="2" thickBot="1">
      <c r="B55" s="47" t="s">
        <v>223</v>
      </c>
      <c r="C55" s="48" t="s">
        <v>202</v>
      </c>
      <c r="D55" s="48" t="s">
        <v>233</v>
      </c>
      <c r="E55" s="15">
        <v>-30000000</v>
      </c>
    </row>
    <row r="56" spans="2:5" ht="29.25" hidden="1" customHeight="1" outlineLevel="2" thickBot="1">
      <c r="B56" s="45" t="s">
        <v>223</v>
      </c>
      <c r="C56" s="46" t="s">
        <v>71</v>
      </c>
      <c r="D56" s="46" t="s">
        <v>72</v>
      </c>
      <c r="E56" s="13">
        <v>-40000000</v>
      </c>
    </row>
    <row r="57" spans="2:5" ht="29.25" hidden="1" customHeight="1" outlineLevel="2" thickBot="1">
      <c r="B57" s="45" t="s">
        <v>223</v>
      </c>
      <c r="C57" s="46" t="s">
        <v>107</v>
      </c>
      <c r="D57" s="46" t="s">
        <v>108</v>
      </c>
      <c r="E57" s="13">
        <v>-40000000</v>
      </c>
    </row>
    <row r="58" spans="2:5" ht="29.25" hidden="1" customHeight="1" outlineLevel="2" thickBot="1">
      <c r="B58" s="47" t="s">
        <v>223</v>
      </c>
      <c r="C58" s="48" t="s">
        <v>202</v>
      </c>
      <c r="D58" s="48" t="s">
        <v>235</v>
      </c>
      <c r="E58" s="15">
        <v>-40000000</v>
      </c>
    </row>
    <row r="59" spans="2:5" ht="29.25" hidden="1" customHeight="1" outlineLevel="2" thickBot="1">
      <c r="B59" s="45" t="s">
        <v>223</v>
      </c>
      <c r="C59" s="46" t="s">
        <v>71</v>
      </c>
      <c r="D59" s="46" t="s">
        <v>72</v>
      </c>
      <c r="E59" s="13">
        <v>-15000000</v>
      </c>
    </row>
    <row r="60" spans="2:5" ht="29.25" hidden="1" customHeight="1" outlineLevel="2" thickBot="1">
      <c r="B60" s="45" t="s">
        <v>223</v>
      </c>
      <c r="C60" s="46" t="s">
        <v>107</v>
      </c>
      <c r="D60" s="46" t="s">
        <v>108</v>
      </c>
      <c r="E60" s="13">
        <v>-15000000</v>
      </c>
    </row>
    <row r="61" spans="2:5" ht="29.25" hidden="1" customHeight="1" outlineLevel="2" thickBot="1">
      <c r="B61" s="47" t="s">
        <v>223</v>
      </c>
      <c r="C61" s="48" t="s">
        <v>202</v>
      </c>
      <c r="D61" s="48" t="s">
        <v>227</v>
      </c>
      <c r="E61" s="15">
        <v>-15000000</v>
      </c>
    </row>
    <row r="62" spans="2:5" ht="29.25" hidden="1" customHeight="1" outlineLevel="2" thickBot="1">
      <c r="B62" s="45" t="s">
        <v>223</v>
      </c>
      <c r="C62" s="46" t="s">
        <v>71</v>
      </c>
      <c r="D62" s="46" t="s">
        <v>72</v>
      </c>
      <c r="E62" s="13">
        <v>1900523.21</v>
      </c>
    </row>
    <row r="63" spans="2:5" ht="29.25" hidden="1" customHeight="1" outlineLevel="2" thickBot="1">
      <c r="B63" s="45" t="s">
        <v>223</v>
      </c>
      <c r="C63" s="46" t="s">
        <v>107</v>
      </c>
      <c r="D63" s="46" t="s">
        <v>108</v>
      </c>
      <c r="E63" s="13">
        <v>1900523.01</v>
      </c>
    </row>
    <row r="64" spans="2:5" ht="29.25" hidden="1" customHeight="1" outlineLevel="2" thickBot="1">
      <c r="B64" s="47" t="s">
        <v>223</v>
      </c>
      <c r="C64" s="48" t="s">
        <v>202</v>
      </c>
      <c r="D64" s="48" t="s">
        <v>257</v>
      </c>
      <c r="E64" s="15">
        <v>1900523.21</v>
      </c>
    </row>
    <row r="65" spans="2:5" ht="29.25" customHeight="1" outlineLevel="1" collapsed="1" thickBot="1">
      <c r="B65" s="38" t="s">
        <v>223</v>
      </c>
      <c r="C65" s="39"/>
      <c r="D65" s="40"/>
      <c r="E65" s="13">
        <f>+E35+E38+E41+E44+E47+E50+E53+E56+E59+E62</f>
        <v>-109793544.79000001</v>
      </c>
    </row>
    <row r="66" spans="2:5" ht="29.25" hidden="1" customHeight="1" outlineLevel="2" thickBot="1">
      <c r="B66" s="41" t="s">
        <v>203</v>
      </c>
      <c r="C66" s="42" t="s">
        <v>204</v>
      </c>
      <c r="D66" s="42" t="s">
        <v>210</v>
      </c>
      <c r="E66" s="14">
        <v>79940360</v>
      </c>
    </row>
    <row r="67" spans="2:5" ht="29.25" hidden="1" customHeight="1" outlineLevel="2" thickBot="1">
      <c r="B67" s="41" t="s">
        <v>203</v>
      </c>
      <c r="C67" s="42" t="s">
        <v>205</v>
      </c>
      <c r="D67" s="42" t="s">
        <v>211</v>
      </c>
      <c r="E67" s="14">
        <v>27500000</v>
      </c>
    </row>
    <row r="68" spans="2:5" ht="29.25" hidden="1" customHeight="1" outlineLevel="2" thickBot="1">
      <c r="B68" s="43" t="s">
        <v>203</v>
      </c>
      <c r="C68" s="44" t="s">
        <v>206</v>
      </c>
      <c r="D68" s="44" t="s">
        <v>212</v>
      </c>
      <c r="E68" s="17">
        <v>27500000</v>
      </c>
    </row>
    <row r="69" spans="2:5" ht="29.25" hidden="1" customHeight="1" outlineLevel="2" thickBot="1">
      <c r="B69" s="41" t="s">
        <v>203</v>
      </c>
      <c r="C69" s="42" t="s">
        <v>213</v>
      </c>
      <c r="D69" s="42" t="s">
        <v>215</v>
      </c>
      <c r="E69" s="14">
        <v>52440360</v>
      </c>
    </row>
    <row r="70" spans="2:5" ht="29.25" hidden="1" customHeight="1" outlineLevel="2" thickBot="1">
      <c r="B70" s="43" t="s">
        <v>203</v>
      </c>
      <c r="C70" s="44" t="s">
        <v>214</v>
      </c>
      <c r="D70" s="44" t="s">
        <v>216</v>
      </c>
      <c r="E70" s="17">
        <v>52440360</v>
      </c>
    </row>
    <row r="71" spans="2:5" ht="29.25" hidden="1" customHeight="1" outlineLevel="2" thickBot="1">
      <c r="B71" s="41" t="s">
        <v>203</v>
      </c>
      <c r="C71" s="42" t="s">
        <v>207</v>
      </c>
      <c r="D71" s="42" t="s">
        <v>217</v>
      </c>
      <c r="E71" s="14">
        <v>-12440360</v>
      </c>
    </row>
    <row r="72" spans="2:5" ht="29.25" hidden="1" customHeight="1" outlineLevel="2" thickBot="1">
      <c r="B72" s="41" t="s">
        <v>203</v>
      </c>
      <c r="C72" s="42" t="s">
        <v>208</v>
      </c>
      <c r="D72" s="42" t="s">
        <v>219</v>
      </c>
      <c r="E72" s="14">
        <v>-12440360</v>
      </c>
    </row>
    <row r="73" spans="2:5" ht="29.25" hidden="1" customHeight="1" outlineLevel="2" thickBot="1">
      <c r="B73" s="43" t="s">
        <v>203</v>
      </c>
      <c r="C73" s="44" t="s">
        <v>209</v>
      </c>
      <c r="D73" s="44" t="s">
        <v>218</v>
      </c>
      <c r="E73" s="17">
        <v>-12440360</v>
      </c>
    </row>
    <row r="74" spans="2:5" ht="29.25" customHeight="1" outlineLevel="1" collapsed="1" thickBot="1">
      <c r="B74" s="38" t="s">
        <v>203</v>
      </c>
      <c r="C74" s="39"/>
      <c r="D74" s="40"/>
      <c r="E74" s="13">
        <f>+E66+E71</f>
        <v>67500000</v>
      </c>
    </row>
    <row r="75" spans="2:5" ht="29.25" hidden="1" customHeight="1" outlineLevel="2" thickBot="1">
      <c r="B75" s="12" t="s">
        <v>111</v>
      </c>
      <c r="C75" s="12" t="s">
        <v>27</v>
      </c>
      <c r="D75" s="12" t="s">
        <v>28</v>
      </c>
      <c r="E75" s="14">
        <v>-5500000</v>
      </c>
    </row>
    <row r="76" spans="2:5" ht="29.25" hidden="1" customHeight="1" outlineLevel="2" thickBot="1">
      <c r="B76" s="10" t="s">
        <v>111</v>
      </c>
      <c r="C76" s="10" t="s">
        <v>37</v>
      </c>
      <c r="D76" s="10" t="s">
        <v>38</v>
      </c>
      <c r="E76" s="14">
        <v>-5500000</v>
      </c>
    </row>
    <row r="77" spans="2:5" ht="29.25" hidden="1" customHeight="1" outlineLevel="2" thickBot="1">
      <c r="B77" s="6" t="s">
        <v>111</v>
      </c>
      <c r="C77" s="6" t="s">
        <v>106</v>
      </c>
      <c r="D77" s="6" t="s">
        <v>249</v>
      </c>
      <c r="E77" s="17">
        <v>-5500000</v>
      </c>
    </row>
    <row r="78" spans="2:5" ht="29.25" hidden="1" customHeight="1" outlineLevel="2" thickBot="1">
      <c r="B78" s="12" t="s">
        <v>111</v>
      </c>
      <c r="C78" s="12" t="s">
        <v>71</v>
      </c>
      <c r="D78" s="12" t="s">
        <v>72</v>
      </c>
      <c r="E78" s="14">
        <v>-200000</v>
      </c>
    </row>
    <row r="79" spans="2:5" ht="29.25" hidden="1" customHeight="1" outlineLevel="2" thickBot="1">
      <c r="B79" s="10" t="s">
        <v>111</v>
      </c>
      <c r="C79" s="10" t="s">
        <v>69</v>
      </c>
      <c r="D79" s="10" t="s">
        <v>70</v>
      </c>
      <c r="E79" s="14">
        <v>-200000</v>
      </c>
    </row>
    <row r="80" spans="2:5" ht="29.25" hidden="1" customHeight="1" outlineLevel="2" thickBot="1">
      <c r="B80" s="6" t="s">
        <v>111</v>
      </c>
      <c r="C80" s="6" t="s">
        <v>152</v>
      </c>
      <c r="D80" s="6" t="s">
        <v>254</v>
      </c>
      <c r="E80" s="17">
        <v>-200000</v>
      </c>
    </row>
    <row r="81" spans="2:5" ht="29.25" hidden="1" customHeight="1" outlineLevel="2" thickBot="1">
      <c r="B81" s="12" t="s">
        <v>111</v>
      </c>
      <c r="C81" s="12" t="s">
        <v>71</v>
      </c>
      <c r="D81" s="12" t="s">
        <v>72</v>
      </c>
      <c r="E81" s="14">
        <v>-2706400</v>
      </c>
    </row>
    <row r="82" spans="2:5" ht="29.25" hidden="1" customHeight="1" outlineLevel="2" thickBot="1">
      <c r="B82" s="10" t="s">
        <v>111</v>
      </c>
      <c r="C82" s="10" t="s">
        <v>107</v>
      </c>
      <c r="D82" s="10" t="s">
        <v>108</v>
      </c>
      <c r="E82" s="14">
        <v>-2706400</v>
      </c>
    </row>
    <row r="83" spans="2:5" ht="29.25" hidden="1" customHeight="1" outlineLevel="2" thickBot="1">
      <c r="B83" s="6" t="s">
        <v>111</v>
      </c>
      <c r="C83" s="6" t="s">
        <v>112</v>
      </c>
      <c r="D83" s="6" t="s">
        <v>230</v>
      </c>
      <c r="E83" s="17">
        <v>-2706400</v>
      </c>
    </row>
    <row r="84" spans="2:5" ht="29.25" hidden="1" customHeight="1" outlineLevel="2" thickBot="1">
      <c r="B84" s="12" t="s">
        <v>111</v>
      </c>
      <c r="C84" s="12" t="s">
        <v>71</v>
      </c>
      <c r="D84" s="12" t="s">
        <v>72</v>
      </c>
      <c r="E84" s="14">
        <v>-13014624</v>
      </c>
    </row>
    <row r="85" spans="2:5" ht="29.25" hidden="1" customHeight="1" outlineLevel="2" thickBot="1">
      <c r="B85" s="10" t="s">
        <v>111</v>
      </c>
      <c r="C85" s="10" t="s">
        <v>107</v>
      </c>
      <c r="D85" s="10" t="s">
        <v>108</v>
      </c>
      <c r="E85" s="14">
        <v>-13014624</v>
      </c>
    </row>
    <row r="86" spans="2:5" ht="29.25" hidden="1" customHeight="1" outlineLevel="2" thickBot="1">
      <c r="B86" s="6" t="s">
        <v>111</v>
      </c>
      <c r="C86" s="6" t="s">
        <v>112</v>
      </c>
      <c r="D86" s="6" t="s">
        <v>231</v>
      </c>
      <c r="E86" s="17">
        <v>-13014624</v>
      </c>
    </row>
    <row r="87" spans="2:5" ht="29.25" hidden="1" customHeight="1" outlineLevel="2" thickBot="1">
      <c r="B87" s="12" t="s">
        <v>111</v>
      </c>
      <c r="C87" s="12" t="s">
        <v>71</v>
      </c>
      <c r="D87" s="12" t="s">
        <v>72</v>
      </c>
      <c r="E87" s="14">
        <v>7194649</v>
      </c>
    </row>
    <row r="88" spans="2:5" ht="29.25" hidden="1" customHeight="1" outlineLevel="2" thickBot="1">
      <c r="B88" s="10" t="s">
        <v>111</v>
      </c>
      <c r="C88" s="10" t="s">
        <v>107</v>
      </c>
      <c r="D88" s="10" t="s">
        <v>108</v>
      </c>
      <c r="E88" s="13">
        <v>7194649</v>
      </c>
    </row>
    <row r="89" spans="2:5" ht="29.25" hidden="1" customHeight="1" outlineLevel="2" thickBot="1">
      <c r="B89" s="6" t="s">
        <v>111</v>
      </c>
      <c r="C89" s="6" t="s">
        <v>112</v>
      </c>
      <c r="D89" s="6" t="s">
        <v>161</v>
      </c>
      <c r="E89" s="15">
        <v>7194649</v>
      </c>
    </row>
    <row r="90" spans="2:5" ht="29.25" hidden="1" customHeight="1" outlineLevel="2" thickBot="1">
      <c r="B90" s="12" t="s">
        <v>111</v>
      </c>
      <c r="C90" s="12" t="s">
        <v>71</v>
      </c>
      <c r="D90" s="12" t="s">
        <v>72</v>
      </c>
      <c r="E90" s="14">
        <v>109000000</v>
      </c>
    </row>
    <row r="91" spans="2:5" ht="29.25" hidden="1" customHeight="1" outlineLevel="2" thickBot="1">
      <c r="B91" s="10" t="s">
        <v>111</v>
      </c>
      <c r="C91" s="10" t="s">
        <v>107</v>
      </c>
      <c r="D91" s="10" t="s">
        <v>108</v>
      </c>
      <c r="E91" s="13">
        <v>109000000</v>
      </c>
    </row>
    <row r="92" spans="2:5" ht="29.25" hidden="1" customHeight="1" outlineLevel="2" thickBot="1">
      <c r="B92" s="6" t="s">
        <v>111</v>
      </c>
      <c r="C92" s="6" t="s">
        <v>112</v>
      </c>
      <c r="D92" s="6" t="s">
        <v>232</v>
      </c>
      <c r="E92" s="15">
        <v>109000000</v>
      </c>
    </row>
    <row r="93" spans="2:5" ht="29.25" hidden="1" customHeight="1" outlineLevel="2" thickBot="1">
      <c r="B93" s="12" t="s">
        <v>111</v>
      </c>
      <c r="C93" s="12" t="s">
        <v>71</v>
      </c>
      <c r="D93" s="12" t="s">
        <v>72</v>
      </c>
      <c r="E93" s="14">
        <v>-2150476</v>
      </c>
    </row>
    <row r="94" spans="2:5" ht="29.25" hidden="1" customHeight="1" outlineLevel="2" thickBot="1">
      <c r="B94" s="10" t="s">
        <v>111</v>
      </c>
      <c r="C94" s="10" t="s">
        <v>107</v>
      </c>
      <c r="D94" s="10" t="s">
        <v>108</v>
      </c>
      <c r="E94" s="13">
        <v>-2150476</v>
      </c>
    </row>
    <row r="95" spans="2:5" ht="29.25" hidden="1" customHeight="1" outlineLevel="2" thickBot="1">
      <c r="B95" s="6" t="s">
        <v>111</v>
      </c>
      <c r="C95" s="6" t="s">
        <v>112</v>
      </c>
      <c r="D95" s="6" t="s">
        <v>236</v>
      </c>
      <c r="E95" s="15">
        <v>-2150476</v>
      </c>
    </row>
    <row r="96" spans="2:5" ht="29.25" hidden="1" customHeight="1" outlineLevel="2" thickBot="1">
      <c r="B96" s="12" t="s">
        <v>111</v>
      </c>
      <c r="C96" s="12" t="s">
        <v>71</v>
      </c>
      <c r="D96" s="12" t="s">
        <v>72</v>
      </c>
      <c r="E96" s="14">
        <v>-1025000</v>
      </c>
    </row>
    <row r="97" spans="2:5" ht="29.25" hidden="1" customHeight="1" outlineLevel="2" thickBot="1">
      <c r="B97" s="10" t="s">
        <v>111</v>
      </c>
      <c r="C97" s="10" t="s">
        <v>107</v>
      </c>
      <c r="D97" s="10" t="s">
        <v>108</v>
      </c>
      <c r="E97" s="13">
        <v>-1025000</v>
      </c>
    </row>
    <row r="98" spans="2:5" ht="29.25" hidden="1" customHeight="1" outlineLevel="2" thickBot="1">
      <c r="B98" s="6" t="s">
        <v>111</v>
      </c>
      <c r="C98" s="6" t="s">
        <v>112</v>
      </c>
      <c r="D98" s="6" t="s">
        <v>239</v>
      </c>
      <c r="E98" s="15">
        <v>-1025000</v>
      </c>
    </row>
    <row r="99" spans="2:5" ht="29.25" hidden="1" customHeight="1" outlineLevel="2" thickBot="1">
      <c r="B99" s="12" t="s">
        <v>111</v>
      </c>
      <c r="C99" s="12" t="s">
        <v>71</v>
      </c>
      <c r="D99" s="12" t="s">
        <v>72</v>
      </c>
      <c r="E99" s="14">
        <v>-1850000</v>
      </c>
    </row>
    <row r="100" spans="2:5" ht="29.25" hidden="1" customHeight="1" outlineLevel="2" thickBot="1">
      <c r="B100" s="10" t="s">
        <v>111</v>
      </c>
      <c r="C100" s="10" t="s">
        <v>107</v>
      </c>
      <c r="D100" s="10" t="s">
        <v>108</v>
      </c>
      <c r="E100" s="13">
        <v>-1850000</v>
      </c>
    </row>
    <row r="101" spans="2:5" ht="29.25" hidden="1" customHeight="1" outlineLevel="2" thickBot="1">
      <c r="B101" s="6" t="s">
        <v>111</v>
      </c>
      <c r="C101" s="6" t="s">
        <v>112</v>
      </c>
      <c r="D101" s="6" t="s">
        <v>238</v>
      </c>
      <c r="E101" s="15">
        <v>-1850000</v>
      </c>
    </row>
    <row r="102" spans="2:5" ht="29.25" hidden="1" customHeight="1" outlineLevel="2" thickBot="1">
      <c r="B102" s="12" t="s">
        <v>111</v>
      </c>
      <c r="C102" s="12" t="s">
        <v>71</v>
      </c>
      <c r="D102" s="12" t="s">
        <v>72</v>
      </c>
      <c r="E102" s="14">
        <v>-1750000</v>
      </c>
    </row>
    <row r="103" spans="2:5" ht="29.25" hidden="1" customHeight="1" outlineLevel="2" thickBot="1">
      <c r="B103" s="10" t="s">
        <v>111</v>
      </c>
      <c r="C103" s="10" t="s">
        <v>107</v>
      </c>
      <c r="D103" s="10" t="s">
        <v>108</v>
      </c>
      <c r="E103" s="13">
        <v>-1750000</v>
      </c>
    </row>
    <row r="104" spans="2:5" ht="29.25" hidden="1" customHeight="1" outlineLevel="2" thickBot="1">
      <c r="B104" s="6" t="s">
        <v>111</v>
      </c>
      <c r="C104" s="6" t="s">
        <v>112</v>
      </c>
      <c r="D104" s="6" t="s">
        <v>237</v>
      </c>
      <c r="E104" s="15">
        <v>-1750000</v>
      </c>
    </row>
    <row r="105" spans="2:5" ht="29.25" hidden="1" customHeight="1" outlineLevel="2" thickBot="1">
      <c r="B105" s="12" t="s">
        <v>111</v>
      </c>
      <c r="C105" s="12" t="s">
        <v>71</v>
      </c>
      <c r="D105" s="12" t="s">
        <v>72</v>
      </c>
      <c r="E105" s="14">
        <v>-8285682</v>
      </c>
    </row>
    <row r="106" spans="2:5" ht="29.25" hidden="1" customHeight="1" outlineLevel="2" thickBot="1">
      <c r="B106" s="10" t="s">
        <v>111</v>
      </c>
      <c r="C106" s="10" t="s">
        <v>107</v>
      </c>
      <c r="D106" s="10" t="s">
        <v>108</v>
      </c>
      <c r="E106" s="13">
        <v>-8285682</v>
      </c>
    </row>
    <row r="107" spans="2:5" ht="29.25" hidden="1" customHeight="1" outlineLevel="2" thickBot="1">
      <c r="B107" s="6" t="s">
        <v>111</v>
      </c>
      <c r="C107" s="6" t="s">
        <v>112</v>
      </c>
      <c r="D107" s="6" t="s">
        <v>248</v>
      </c>
      <c r="E107" s="15">
        <v>-8285682</v>
      </c>
    </row>
    <row r="108" spans="2:5" ht="29.25" hidden="1" customHeight="1" outlineLevel="2" thickBot="1">
      <c r="B108" s="12" t="s">
        <v>111</v>
      </c>
      <c r="C108" s="12" t="s">
        <v>71</v>
      </c>
      <c r="D108" s="12" t="s">
        <v>72</v>
      </c>
      <c r="E108" s="14">
        <v>-547630</v>
      </c>
    </row>
    <row r="109" spans="2:5" ht="29.25" hidden="1" customHeight="1" outlineLevel="2" thickBot="1">
      <c r="B109" s="10" t="s">
        <v>111</v>
      </c>
      <c r="C109" s="10" t="s">
        <v>107</v>
      </c>
      <c r="D109" s="10" t="s">
        <v>108</v>
      </c>
      <c r="E109" s="14">
        <v>-547630</v>
      </c>
    </row>
    <row r="110" spans="2:5" ht="29.25" hidden="1" customHeight="1" outlineLevel="2" thickBot="1">
      <c r="B110" s="6" t="s">
        <v>111</v>
      </c>
      <c r="C110" s="6" t="s">
        <v>112</v>
      </c>
      <c r="D110" s="6" t="s">
        <v>250</v>
      </c>
      <c r="E110" s="17">
        <v>-547630</v>
      </c>
    </row>
    <row r="111" spans="2:5" ht="29.25" hidden="1" customHeight="1" outlineLevel="2" thickBot="1">
      <c r="B111" s="12" t="s">
        <v>111</v>
      </c>
      <c r="C111" s="12" t="s">
        <v>71</v>
      </c>
      <c r="D111" s="12" t="s">
        <v>72</v>
      </c>
      <c r="E111" s="14">
        <v>2302000</v>
      </c>
    </row>
    <row r="112" spans="2:5" ht="29.25" hidden="1" customHeight="1" outlineLevel="2" thickBot="1">
      <c r="B112" s="10" t="s">
        <v>111</v>
      </c>
      <c r="C112" s="10" t="s">
        <v>107</v>
      </c>
      <c r="D112" s="10" t="s">
        <v>108</v>
      </c>
      <c r="E112" s="14">
        <v>2302000</v>
      </c>
    </row>
    <row r="113" spans="2:5" ht="29.25" hidden="1" customHeight="1" outlineLevel="2" thickBot="1">
      <c r="B113" s="6" t="s">
        <v>111</v>
      </c>
      <c r="C113" s="6" t="s">
        <v>112</v>
      </c>
      <c r="D113" s="6" t="s">
        <v>258</v>
      </c>
      <c r="E113" s="17">
        <v>2302000</v>
      </c>
    </row>
    <row r="114" spans="2:5" ht="29.25" hidden="1" customHeight="1" outlineLevel="2" thickBot="1">
      <c r="B114" s="12" t="s">
        <v>111</v>
      </c>
      <c r="C114" s="12" t="s">
        <v>71</v>
      </c>
      <c r="D114" s="12" t="s">
        <v>72</v>
      </c>
      <c r="E114" s="14">
        <v>1143506</v>
      </c>
    </row>
    <row r="115" spans="2:5" ht="29.25" hidden="1" customHeight="1" outlineLevel="2" thickBot="1">
      <c r="B115" s="10" t="s">
        <v>111</v>
      </c>
      <c r="C115" s="10" t="s">
        <v>107</v>
      </c>
      <c r="D115" s="10" t="s">
        <v>108</v>
      </c>
      <c r="E115" s="14">
        <v>1143506</v>
      </c>
    </row>
    <row r="116" spans="2:5" ht="29.25" hidden="1" customHeight="1" outlineLevel="2" thickBot="1">
      <c r="B116" s="6" t="s">
        <v>111</v>
      </c>
      <c r="C116" s="6" t="s">
        <v>112</v>
      </c>
      <c r="D116" s="6" t="s">
        <v>259</v>
      </c>
      <c r="E116" s="17">
        <v>1143506</v>
      </c>
    </row>
    <row r="117" spans="2:5" ht="29.25" hidden="1" customHeight="1" outlineLevel="2" thickBot="1">
      <c r="B117" s="12" t="s">
        <v>111</v>
      </c>
      <c r="C117" s="12" t="s">
        <v>71</v>
      </c>
      <c r="D117" s="12" t="s">
        <v>72</v>
      </c>
      <c r="E117" s="14">
        <v>1317476</v>
      </c>
    </row>
    <row r="118" spans="2:5" ht="29.25" hidden="1" customHeight="1" outlineLevel="2" thickBot="1">
      <c r="B118" s="10" t="s">
        <v>111</v>
      </c>
      <c r="C118" s="10" t="s">
        <v>107</v>
      </c>
      <c r="D118" s="10" t="s">
        <v>108</v>
      </c>
      <c r="E118" s="14">
        <v>1317476</v>
      </c>
    </row>
    <row r="119" spans="2:5" ht="29.25" hidden="1" customHeight="1" outlineLevel="2" thickBot="1">
      <c r="B119" s="6" t="s">
        <v>111</v>
      </c>
      <c r="C119" s="6" t="s">
        <v>112</v>
      </c>
      <c r="D119" s="6" t="s">
        <v>260</v>
      </c>
      <c r="E119" s="17">
        <v>1317476</v>
      </c>
    </row>
    <row r="120" spans="2:5" ht="29.25" hidden="1" customHeight="1" outlineLevel="2" thickBot="1">
      <c r="B120" s="12" t="s">
        <v>111</v>
      </c>
      <c r="C120" s="12" t="s">
        <v>71</v>
      </c>
      <c r="D120" s="12" t="s">
        <v>72</v>
      </c>
      <c r="E120" s="14">
        <v>9974500</v>
      </c>
    </row>
    <row r="121" spans="2:5" ht="29.25" hidden="1" customHeight="1" outlineLevel="2" thickBot="1">
      <c r="B121" s="10" t="s">
        <v>111</v>
      </c>
      <c r="C121" s="10" t="s">
        <v>107</v>
      </c>
      <c r="D121" s="10" t="s">
        <v>108</v>
      </c>
      <c r="E121" s="14">
        <v>9974500</v>
      </c>
    </row>
    <row r="122" spans="2:5" ht="29.25" hidden="1" customHeight="1" outlineLevel="2" thickBot="1">
      <c r="B122" s="6" t="s">
        <v>111</v>
      </c>
      <c r="C122" s="6" t="s">
        <v>112</v>
      </c>
      <c r="D122" s="6" t="s">
        <v>261</v>
      </c>
      <c r="E122" s="17">
        <v>9974500</v>
      </c>
    </row>
    <row r="123" spans="2:5" ht="29.25" hidden="1" customHeight="1" outlineLevel="2" thickBot="1">
      <c r="B123" s="12" t="s">
        <v>111</v>
      </c>
      <c r="C123" s="46" t="s">
        <v>207</v>
      </c>
      <c r="D123" s="46" t="s">
        <v>217</v>
      </c>
      <c r="E123" s="14">
        <v>16540430.789999999</v>
      </c>
    </row>
    <row r="124" spans="2:5" ht="29.25" hidden="1" customHeight="1" outlineLevel="2" thickBot="1">
      <c r="B124" s="10" t="s">
        <v>111</v>
      </c>
      <c r="C124" s="46" t="s">
        <v>208</v>
      </c>
      <c r="D124" s="46" t="s">
        <v>219</v>
      </c>
      <c r="E124" s="14">
        <v>16540430.789999999</v>
      </c>
    </row>
    <row r="125" spans="2:5" ht="29.25" hidden="1" customHeight="1" outlineLevel="2" thickBot="1">
      <c r="B125" s="6" t="s">
        <v>111</v>
      </c>
      <c r="C125" s="48" t="s">
        <v>209</v>
      </c>
      <c r="D125" s="48" t="s">
        <v>218</v>
      </c>
      <c r="E125" s="17">
        <v>16540430.789999999</v>
      </c>
    </row>
    <row r="126" spans="2:5" ht="29.25" customHeight="1" outlineLevel="1" collapsed="1" thickBot="1">
      <c r="B126" s="38" t="s">
        <v>111</v>
      </c>
      <c r="C126" s="39"/>
      <c r="D126" s="40"/>
      <c r="E126" s="13">
        <f>+E75+E78+E81+E84+E87+E90+E93+E96+E99+E102+E105+E108+E111+E114+E117+E120+E123</f>
        <v>110442749.78999999</v>
      </c>
    </row>
    <row r="127" spans="2:5" ht="29.25" customHeight="1" thickBot="1">
      <c r="B127" s="30" t="s">
        <v>113</v>
      </c>
      <c r="C127" s="33"/>
      <c r="D127" s="34"/>
      <c r="E127" s="14">
        <f>+E15+E34+E65+E74+E126</f>
        <v>387786028</v>
      </c>
    </row>
    <row r="128" spans="2:5" ht="29.25" customHeight="1"/>
    <row r="129" spans="4:5">
      <c r="D129" s="16"/>
    </row>
    <row r="132" spans="4:5">
      <c r="E132" s="16"/>
    </row>
  </sheetData>
  <mergeCells count="10">
    <mergeCell ref="B127:D127"/>
    <mergeCell ref="B126:D126"/>
    <mergeCell ref="B8:D8"/>
    <mergeCell ref="B2:E2"/>
    <mergeCell ref="B3:E3"/>
    <mergeCell ref="B4:E4"/>
    <mergeCell ref="B15:D15"/>
    <mergeCell ref="B74:D74"/>
    <mergeCell ref="B34:D34"/>
    <mergeCell ref="B65:D6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8847E-DA39-4377-B4E6-ABD53F580DE4}">
  <dimension ref="B1:E50"/>
  <sheetViews>
    <sheetView workbookViewId="0">
      <selection activeCell="E45" sqref="E45"/>
    </sheetView>
  </sheetViews>
  <sheetFormatPr baseColWidth="10" defaultRowHeight="15" outlineLevelRow="2"/>
  <cols>
    <col min="1" max="1" width="11.42578125" style="1"/>
    <col min="2" max="2" width="51.28515625" style="1" customWidth="1"/>
    <col min="3" max="3" width="11.42578125" style="3"/>
    <col min="4" max="4" width="55.28515625" style="3" customWidth="1"/>
    <col min="5" max="5" width="21" style="3" customWidth="1"/>
    <col min="6" max="16384" width="11.42578125" style="1"/>
  </cols>
  <sheetData>
    <row r="1" spans="2:5">
      <c r="B1" s="3"/>
      <c r="E1" s="4"/>
    </row>
    <row r="2" spans="2:5" ht="22.5" customHeight="1">
      <c r="B2" s="35" t="s">
        <v>0</v>
      </c>
      <c r="C2" s="35"/>
      <c r="D2" s="35"/>
      <c r="E2" s="35"/>
    </row>
    <row r="3" spans="2:5" ht="22.5" customHeight="1">
      <c r="B3" s="35" t="s">
        <v>110</v>
      </c>
      <c r="C3" s="35"/>
      <c r="D3" s="35"/>
      <c r="E3" s="35"/>
    </row>
    <row r="4" spans="2:5" ht="36" customHeight="1">
      <c r="B4" s="36" t="s">
        <v>163</v>
      </c>
      <c r="C4" s="36"/>
      <c r="D4" s="36"/>
      <c r="E4" s="36"/>
    </row>
    <row r="5" spans="2:5">
      <c r="B5" s="3"/>
    </row>
    <row r="7" spans="2:5" ht="15.75" thickBot="1"/>
    <row r="8" spans="2:5" ht="29.25" customHeight="1" thickBot="1">
      <c r="B8" s="37" t="s">
        <v>86</v>
      </c>
      <c r="C8" s="31"/>
      <c r="D8" s="32"/>
      <c r="E8" s="22" t="s">
        <v>87</v>
      </c>
    </row>
    <row r="9" spans="2:5" ht="29.25" hidden="1" customHeight="1" outlineLevel="2" thickBot="1">
      <c r="B9" s="45" t="s">
        <v>220</v>
      </c>
      <c r="C9" s="46" t="s">
        <v>71</v>
      </c>
      <c r="D9" s="46" t="s">
        <v>72</v>
      </c>
      <c r="E9" s="49">
        <v>-388315000</v>
      </c>
    </row>
    <row r="10" spans="2:5" ht="29.25" hidden="1" customHeight="1" outlineLevel="2" thickBot="1">
      <c r="B10" s="45" t="s">
        <v>220</v>
      </c>
      <c r="C10" s="46" t="s">
        <v>107</v>
      </c>
      <c r="D10" s="46" t="s">
        <v>108</v>
      </c>
      <c r="E10" s="13">
        <v>-388315000</v>
      </c>
    </row>
    <row r="11" spans="2:5" ht="29.25" hidden="1" customHeight="1" outlineLevel="2" thickBot="1">
      <c r="B11" s="47" t="s">
        <v>220</v>
      </c>
      <c r="C11" s="48" t="s">
        <v>221</v>
      </c>
      <c r="D11" s="48" t="s">
        <v>241</v>
      </c>
      <c r="E11" s="15">
        <v>-388315000</v>
      </c>
    </row>
    <row r="12" spans="2:5" ht="29.25" hidden="1" customHeight="1" outlineLevel="2" thickBot="1">
      <c r="B12" s="45" t="s">
        <v>220</v>
      </c>
      <c r="C12" s="46" t="s">
        <v>71</v>
      </c>
      <c r="D12" s="46" t="s">
        <v>72</v>
      </c>
      <c r="E12" s="49">
        <v>-3155475</v>
      </c>
    </row>
    <row r="13" spans="2:5" ht="29.25" hidden="1" customHeight="1" outlineLevel="2" thickBot="1">
      <c r="B13" s="45" t="s">
        <v>220</v>
      </c>
      <c r="C13" s="46" t="s">
        <v>107</v>
      </c>
      <c r="D13" s="46" t="s">
        <v>108</v>
      </c>
      <c r="E13" s="13">
        <v>-3155475</v>
      </c>
    </row>
    <row r="14" spans="2:5" ht="29.25" hidden="1" customHeight="1" outlineLevel="2" thickBot="1">
      <c r="B14" s="47" t="s">
        <v>220</v>
      </c>
      <c r="C14" s="48" t="s">
        <v>221</v>
      </c>
      <c r="D14" s="48" t="s">
        <v>240</v>
      </c>
      <c r="E14" s="15">
        <v>-3155475</v>
      </c>
    </row>
    <row r="15" spans="2:5" ht="29.25" hidden="1" customHeight="1" outlineLevel="2" thickBot="1">
      <c r="B15" s="45" t="s">
        <v>220</v>
      </c>
      <c r="C15" s="46" t="s">
        <v>207</v>
      </c>
      <c r="D15" s="46" t="s">
        <v>217</v>
      </c>
      <c r="E15" s="13">
        <v>3155475</v>
      </c>
    </row>
    <row r="16" spans="2:5" ht="29.25" hidden="1" customHeight="1" outlineLevel="2" thickBot="1">
      <c r="B16" s="45" t="s">
        <v>220</v>
      </c>
      <c r="C16" s="46" t="s">
        <v>208</v>
      </c>
      <c r="D16" s="46" t="s">
        <v>219</v>
      </c>
      <c r="E16" s="13">
        <v>3155475</v>
      </c>
    </row>
    <row r="17" spans="2:5" ht="29.25" hidden="1" customHeight="1" outlineLevel="2" thickBot="1">
      <c r="B17" s="47" t="s">
        <v>220</v>
      </c>
      <c r="C17" s="48" t="s">
        <v>209</v>
      </c>
      <c r="D17" s="48" t="s">
        <v>218</v>
      </c>
      <c r="E17" s="15">
        <v>3155475</v>
      </c>
    </row>
    <row r="18" spans="2:5" ht="29.25" customHeight="1" outlineLevel="1" collapsed="1" thickBot="1">
      <c r="B18" s="38" t="s">
        <v>220</v>
      </c>
      <c r="C18" s="39"/>
      <c r="D18" s="40"/>
      <c r="E18" s="13">
        <f>+E9+E12+E15</f>
        <v>-388315000</v>
      </c>
    </row>
    <row r="19" spans="2:5" ht="29.25" hidden="1" customHeight="1" outlineLevel="2" thickBot="1">
      <c r="B19" s="45" t="s">
        <v>223</v>
      </c>
      <c r="C19" s="46" t="s">
        <v>71</v>
      </c>
      <c r="D19" s="46" t="s">
        <v>72</v>
      </c>
      <c r="E19" s="49">
        <v>-1900523.21</v>
      </c>
    </row>
    <row r="20" spans="2:5" ht="29.25" hidden="1" customHeight="1" outlineLevel="2" thickBot="1">
      <c r="B20" s="45" t="s">
        <v>223</v>
      </c>
      <c r="C20" s="46" t="s">
        <v>107</v>
      </c>
      <c r="D20" s="46" t="s">
        <v>108</v>
      </c>
      <c r="E20" s="13">
        <v>-1900523.21</v>
      </c>
    </row>
    <row r="21" spans="2:5" ht="29.25" hidden="1" customHeight="1" outlineLevel="2" thickBot="1">
      <c r="B21" s="47" t="s">
        <v>223</v>
      </c>
      <c r="C21" s="48" t="s">
        <v>202</v>
      </c>
      <c r="D21" s="48" t="s">
        <v>242</v>
      </c>
      <c r="E21" s="15">
        <v>-1900523.21</v>
      </c>
    </row>
    <row r="22" spans="2:5" ht="29.25" hidden="1" customHeight="1" outlineLevel="2" thickBot="1">
      <c r="B22" s="45" t="s">
        <v>223</v>
      </c>
      <c r="C22" s="46" t="s">
        <v>71</v>
      </c>
      <c r="D22" s="46" t="s">
        <v>72</v>
      </c>
      <c r="E22" s="49">
        <v>-28574542</v>
      </c>
    </row>
    <row r="23" spans="2:5" ht="29.25" hidden="1" customHeight="1" outlineLevel="2" thickBot="1">
      <c r="B23" s="45" t="s">
        <v>223</v>
      </c>
      <c r="C23" s="46" t="s">
        <v>107</v>
      </c>
      <c r="D23" s="46" t="s">
        <v>108</v>
      </c>
      <c r="E23" s="49">
        <v>-28574542</v>
      </c>
    </row>
    <row r="24" spans="2:5" ht="29.25" hidden="1" customHeight="1" outlineLevel="2" thickBot="1">
      <c r="B24" s="47" t="s">
        <v>223</v>
      </c>
      <c r="C24" s="48" t="s">
        <v>202</v>
      </c>
      <c r="D24" s="48" t="s">
        <v>255</v>
      </c>
      <c r="E24" s="49">
        <v>-28574542</v>
      </c>
    </row>
    <row r="25" spans="2:5" ht="29.25" hidden="1" customHeight="1" outlineLevel="2" thickBot="1">
      <c r="B25" s="45" t="s">
        <v>223</v>
      </c>
      <c r="C25" s="46" t="s">
        <v>207</v>
      </c>
      <c r="D25" s="46" t="s">
        <v>217</v>
      </c>
      <c r="E25" s="49">
        <v>28574542</v>
      </c>
    </row>
    <row r="26" spans="2:5" ht="29.25" hidden="1" customHeight="1" outlineLevel="2" thickBot="1">
      <c r="B26" s="45" t="s">
        <v>223</v>
      </c>
      <c r="C26" s="46" t="s">
        <v>208</v>
      </c>
      <c r="D26" s="46" t="s">
        <v>219</v>
      </c>
      <c r="E26" s="49">
        <v>28574542</v>
      </c>
    </row>
    <row r="27" spans="2:5" ht="29.25" hidden="1" customHeight="1" outlineLevel="2" thickBot="1">
      <c r="B27" s="47" t="s">
        <v>223</v>
      </c>
      <c r="C27" s="48" t="s">
        <v>209</v>
      </c>
      <c r="D27" s="48" t="s">
        <v>218</v>
      </c>
      <c r="E27" s="49">
        <v>28574542</v>
      </c>
    </row>
    <row r="28" spans="2:5" ht="29.25" customHeight="1" outlineLevel="1" collapsed="1" thickBot="1">
      <c r="B28" s="38" t="s">
        <v>223</v>
      </c>
      <c r="C28" s="39"/>
      <c r="D28" s="40"/>
      <c r="E28" s="13">
        <f>+E19+E22+E25</f>
        <v>-1900523.2100000009</v>
      </c>
    </row>
    <row r="29" spans="2:5" ht="29.25" hidden="1" customHeight="1" outlineLevel="2" thickBot="1">
      <c r="B29" s="12" t="s">
        <v>111</v>
      </c>
      <c r="C29" s="12" t="s">
        <v>71</v>
      </c>
      <c r="D29" s="12" t="s">
        <v>72</v>
      </c>
      <c r="E29" s="49">
        <v>-2302000</v>
      </c>
    </row>
    <row r="30" spans="2:5" ht="29.25" hidden="1" customHeight="1" outlineLevel="2" thickBot="1">
      <c r="B30" s="10" t="s">
        <v>111</v>
      </c>
      <c r="C30" s="10" t="s">
        <v>107</v>
      </c>
      <c r="D30" s="10" t="s">
        <v>108</v>
      </c>
      <c r="E30" s="13">
        <v>-2302000</v>
      </c>
    </row>
    <row r="31" spans="2:5" ht="29.25" hidden="1" customHeight="1" outlineLevel="2" thickBot="1">
      <c r="B31" s="6" t="s">
        <v>111</v>
      </c>
      <c r="C31" s="6" t="s">
        <v>112</v>
      </c>
      <c r="D31" s="6" t="s">
        <v>243</v>
      </c>
      <c r="E31" s="15">
        <v>-2302000</v>
      </c>
    </row>
    <row r="32" spans="2:5" ht="29.25" hidden="1" customHeight="1" outlineLevel="2" thickBot="1">
      <c r="B32" s="12" t="s">
        <v>111</v>
      </c>
      <c r="C32" s="12" t="s">
        <v>71</v>
      </c>
      <c r="D32" s="12" t="s">
        <v>72</v>
      </c>
      <c r="E32" s="49">
        <v>-1143506</v>
      </c>
    </row>
    <row r="33" spans="2:5" ht="29.25" hidden="1" customHeight="1" outlineLevel="2" thickBot="1">
      <c r="B33" s="10" t="s">
        <v>111</v>
      </c>
      <c r="C33" s="10" t="s">
        <v>107</v>
      </c>
      <c r="D33" s="10" t="s">
        <v>108</v>
      </c>
      <c r="E33" s="49">
        <v>-1143506</v>
      </c>
    </row>
    <row r="34" spans="2:5" ht="29.25" hidden="1" customHeight="1" outlineLevel="2" thickBot="1">
      <c r="B34" s="6" t="s">
        <v>111</v>
      </c>
      <c r="C34" s="6" t="s">
        <v>112</v>
      </c>
      <c r="D34" s="6" t="s">
        <v>244</v>
      </c>
      <c r="E34" s="15">
        <v>-1143506</v>
      </c>
    </row>
    <row r="35" spans="2:5" ht="29.25" hidden="1" customHeight="1" outlineLevel="2" thickBot="1">
      <c r="B35" s="12" t="s">
        <v>111</v>
      </c>
      <c r="C35" s="12" t="s">
        <v>71</v>
      </c>
      <c r="D35" s="12" t="s">
        <v>72</v>
      </c>
      <c r="E35" s="49">
        <v>-1317476</v>
      </c>
    </row>
    <row r="36" spans="2:5" ht="29.25" hidden="1" customHeight="1" outlineLevel="2" thickBot="1">
      <c r="B36" s="10" t="s">
        <v>111</v>
      </c>
      <c r="C36" s="10" t="s">
        <v>107</v>
      </c>
      <c r="D36" s="10" t="s">
        <v>108</v>
      </c>
      <c r="E36" s="49">
        <v>-1317476</v>
      </c>
    </row>
    <row r="37" spans="2:5" ht="29.25" hidden="1" customHeight="1" outlineLevel="2" thickBot="1">
      <c r="B37" s="6" t="s">
        <v>111</v>
      </c>
      <c r="C37" s="6" t="s">
        <v>112</v>
      </c>
      <c r="D37" s="6" t="s">
        <v>245</v>
      </c>
      <c r="E37" s="15">
        <v>-1317476</v>
      </c>
    </row>
    <row r="38" spans="2:5" ht="29.25" hidden="1" customHeight="1" outlineLevel="2" thickBot="1">
      <c r="B38" s="12" t="s">
        <v>111</v>
      </c>
      <c r="C38" s="12" t="s">
        <v>71</v>
      </c>
      <c r="D38" s="12" t="s">
        <v>72</v>
      </c>
      <c r="E38" s="49">
        <v>-9974500</v>
      </c>
    </row>
    <row r="39" spans="2:5" ht="29.25" hidden="1" customHeight="1" outlineLevel="2" thickBot="1">
      <c r="B39" s="10" t="s">
        <v>111</v>
      </c>
      <c r="C39" s="10" t="s">
        <v>107</v>
      </c>
      <c r="D39" s="10" t="s">
        <v>108</v>
      </c>
      <c r="E39" s="13">
        <v>-9974500</v>
      </c>
    </row>
    <row r="40" spans="2:5" ht="29.25" hidden="1" customHeight="1" outlineLevel="2" thickBot="1">
      <c r="B40" s="6" t="s">
        <v>111</v>
      </c>
      <c r="C40" s="6" t="s">
        <v>112</v>
      </c>
      <c r="D40" s="6" t="s">
        <v>246</v>
      </c>
      <c r="E40" s="15">
        <v>-9974500</v>
      </c>
    </row>
    <row r="41" spans="2:5" ht="29.25" hidden="1" customHeight="1" outlineLevel="2" thickBot="1">
      <c r="B41" s="12" t="s">
        <v>111</v>
      </c>
      <c r="C41" s="12" t="s">
        <v>71</v>
      </c>
      <c r="D41" s="12" t="s">
        <v>72</v>
      </c>
      <c r="E41" s="49">
        <v>-16540430.789999999</v>
      </c>
    </row>
    <row r="42" spans="2:5" ht="29.25" hidden="1" customHeight="1" outlineLevel="2" thickBot="1">
      <c r="B42" s="10" t="s">
        <v>111</v>
      </c>
      <c r="C42" s="10" t="s">
        <v>107</v>
      </c>
      <c r="D42" s="10" t="s">
        <v>108</v>
      </c>
      <c r="E42" s="13">
        <v>16540430.789999999</v>
      </c>
    </row>
    <row r="43" spans="2:5" ht="29.25" hidden="1" customHeight="1" outlineLevel="2" thickBot="1">
      <c r="B43" s="6" t="s">
        <v>111</v>
      </c>
      <c r="C43" s="6" t="s">
        <v>112</v>
      </c>
      <c r="D43" s="6" t="s">
        <v>247</v>
      </c>
      <c r="E43" s="15">
        <v>16540430.789999999</v>
      </c>
    </row>
    <row r="44" spans="2:5" ht="29.25" customHeight="1" outlineLevel="1" collapsed="1" thickBot="1">
      <c r="B44" s="38" t="s">
        <v>111</v>
      </c>
      <c r="C44" s="39"/>
      <c r="D44" s="40"/>
      <c r="E44" s="13">
        <f>+E29+E32+E35+E38+E41</f>
        <v>-31277912.789999999</v>
      </c>
    </row>
    <row r="45" spans="2:5" ht="29.25" customHeight="1" thickBot="1">
      <c r="B45" s="30" t="s">
        <v>256</v>
      </c>
      <c r="C45" s="33"/>
      <c r="D45" s="34"/>
      <c r="E45" s="14">
        <f>+E18+E28+E44</f>
        <v>-421493436</v>
      </c>
    </row>
    <row r="46" spans="2:5" ht="29.25" customHeight="1"/>
    <row r="47" spans="2:5">
      <c r="D47" s="16"/>
    </row>
    <row r="50" spans="5:5">
      <c r="E50" s="16"/>
    </row>
  </sheetData>
  <mergeCells count="8">
    <mergeCell ref="B28:D28"/>
    <mergeCell ref="B44:D44"/>
    <mergeCell ref="B45:D45"/>
    <mergeCell ref="B2:E2"/>
    <mergeCell ref="B3:E3"/>
    <mergeCell ref="B4:E4"/>
    <mergeCell ref="B8:D8"/>
    <mergeCell ref="B18:D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Programa I- Administración G</vt:lpstr>
      <vt:lpstr>Programa II-Servicios</vt:lpstr>
      <vt:lpstr>Programa III- Inversiones</vt:lpstr>
      <vt:lpstr>Programa IV- Partidas Especific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2018-05-08T23:39:49Z</dcterms:created>
  <dcterms:modified xsi:type="dcterms:W3CDTF">2019-03-01T18:19:27Z</dcterms:modified>
</cp:coreProperties>
</file>