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M:\Presupuesto\Muni_2018\Presupuesto\Trabajos Varios\Indice de Transparencia\2018\"/>
    </mc:Choice>
  </mc:AlternateContent>
  <bookViews>
    <workbookView xWindow="0" yWindow="0" windowWidth="20460" windowHeight="7080"/>
  </bookViews>
  <sheets>
    <sheet name="Ingresos" sheetId="5" r:id="rId1"/>
    <sheet name="Programa I- Administración G" sheetId="1" r:id="rId2"/>
    <sheet name="Programa II- Servicios" sheetId="2" r:id="rId3"/>
    <sheet name="Programa III- Inversione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E185" i="4"/>
  <c r="E184" i="4" s="1"/>
  <c r="E121" i="4"/>
  <c r="E120" i="4" s="1"/>
  <c r="E130" i="4"/>
  <c r="E129" i="4" s="1"/>
  <c r="E127" i="4"/>
  <c r="E126" i="4" s="1"/>
  <c r="E124" i="4"/>
  <c r="E123" i="4" s="1"/>
  <c r="E235" i="4"/>
  <c r="E210" i="4"/>
  <c r="E209" i="4" s="1"/>
  <c r="E178" i="4"/>
  <c r="E177" i="4" s="1"/>
  <c r="E170" i="4"/>
  <c r="E167" i="4"/>
  <c r="E164" i="4"/>
  <c r="E163" i="4" s="1"/>
  <c r="E238" i="4"/>
  <c r="E237" i="4" s="1"/>
  <c r="E175" i="4"/>
  <c r="E174" i="4" s="1"/>
  <c r="E160" i="4"/>
  <c r="E159" i="4" s="1"/>
  <c r="E151" i="4"/>
  <c r="E150" i="4" s="1"/>
  <c r="E154" i="4"/>
  <c r="E153" i="4" s="1"/>
  <c r="E157" i="4"/>
  <c r="E156" i="4" s="1"/>
  <c r="E145" i="4"/>
  <c r="E144" i="4" s="1"/>
  <c r="E148" i="4"/>
  <c r="E147" i="4" s="1"/>
  <c r="E139" i="4"/>
  <c r="E138" i="4" s="1"/>
  <c r="E142" i="4"/>
  <c r="E141" i="4" s="1"/>
  <c r="E136" i="4"/>
  <c r="E135" i="4" s="1"/>
  <c r="E133" i="4"/>
  <c r="E132" i="4" s="1"/>
  <c r="E117" i="4"/>
  <c r="E116" i="4" s="1"/>
  <c r="E119" i="4" s="1"/>
  <c r="E113" i="4"/>
  <c r="E112" i="4" s="1"/>
  <c r="E110" i="4"/>
  <c r="E109" i="4" s="1"/>
  <c r="E107" i="4"/>
  <c r="E106" i="4" s="1"/>
  <c r="E104" i="4"/>
  <c r="E103" i="4" s="1"/>
  <c r="E101" i="4"/>
  <c r="E100" i="4" s="1"/>
  <c r="E98" i="4"/>
  <c r="E97" i="4" s="1"/>
  <c r="E95" i="4"/>
  <c r="E94" i="4" s="1"/>
  <c r="E61" i="4"/>
  <c r="E60" i="4" s="1"/>
  <c r="E64" i="4"/>
  <c r="E63" i="4" s="1"/>
  <c r="E67" i="4"/>
  <c r="E66" i="4" s="1"/>
  <c r="E70" i="4"/>
  <c r="E69" i="4" s="1"/>
  <c r="E73" i="4"/>
  <c r="E72" i="4" s="1"/>
  <c r="E76" i="4"/>
  <c r="E75" i="4" s="1"/>
  <c r="E80" i="4"/>
  <c r="E79" i="4" s="1"/>
  <c r="E83" i="4"/>
  <c r="E82" i="4" s="1"/>
  <c r="E86" i="4"/>
  <c r="E85" i="4" s="1"/>
  <c r="E89" i="4"/>
  <c r="E88" i="4" s="1"/>
  <c r="E92" i="4"/>
  <c r="E91" i="4" s="1"/>
  <c r="E57" i="4"/>
  <c r="E56" i="4" s="1"/>
  <c r="E47" i="4"/>
  <c r="E42" i="4"/>
  <c r="E54" i="4"/>
  <c r="E51" i="4"/>
  <c r="E44" i="4"/>
  <c r="E38" i="4"/>
  <c r="E36" i="4"/>
  <c r="E34" i="4"/>
  <c r="E32" i="4"/>
  <c r="E29" i="4"/>
  <c r="E27" i="4"/>
  <c r="E22" i="4"/>
  <c r="E19" i="4"/>
  <c r="E13" i="4"/>
  <c r="E11" i="4"/>
  <c r="E8" i="4"/>
  <c r="E380" i="2"/>
  <c r="E379" i="2" s="1"/>
  <c r="E374" i="2"/>
  <c r="E377" i="2"/>
  <c r="E367" i="2"/>
  <c r="E363" i="2"/>
  <c r="E361" i="2"/>
  <c r="E705" i="2"/>
  <c r="E724" i="2"/>
  <c r="E723" i="2" s="1"/>
  <c r="E715" i="2"/>
  <c r="E711" i="2"/>
  <c r="E699" i="2"/>
  <c r="E697" i="2"/>
  <c r="E709" i="2"/>
  <c r="E703" i="2"/>
  <c r="E701" i="2"/>
  <c r="E694" i="2"/>
  <c r="E678" i="2"/>
  <c r="E670" i="2"/>
  <c r="E657" i="2"/>
  <c r="E688" i="2"/>
  <c r="E690" i="2"/>
  <c r="E685" i="2"/>
  <c r="E683" i="2"/>
  <c r="E681" i="2"/>
  <c r="E675" i="2"/>
  <c r="E667" i="2"/>
  <c r="E661" i="2"/>
  <c r="E659" i="2"/>
  <c r="E571" i="2"/>
  <c r="E570" i="2" s="1"/>
  <c r="E573" i="2" s="1"/>
  <c r="E652" i="2"/>
  <c r="E651" i="2" s="1"/>
  <c r="E643" i="2"/>
  <c r="E640" i="2"/>
  <c r="E636" i="2"/>
  <c r="E633" i="2"/>
  <c r="E628" i="2"/>
  <c r="E625" i="2"/>
  <c r="E623" i="2"/>
  <c r="E618" i="2"/>
  <c r="E614" i="2"/>
  <c r="E616" i="2"/>
  <c r="E612" i="2"/>
  <c r="E608" i="2"/>
  <c r="E604" i="2"/>
  <c r="E602" i="2"/>
  <c r="E597" i="2"/>
  <c r="E594" i="2"/>
  <c r="E588" i="2"/>
  <c r="E586" i="2"/>
  <c r="E583" i="2"/>
  <c r="E78" i="4" l="1"/>
  <c r="E183" i="4"/>
  <c r="E240" i="4" s="1"/>
  <c r="E115" i="4"/>
  <c r="E162" i="4"/>
  <c r="E166" i="4"/>
  <c r="E7" i="4"/>
  <c r="E26" i="4"/>
  <c r="E46" i="4"/>
  <c r="E59" i="4" s="1"/>
  <c r="E360" i="2"/>
  <c r="E373" i="2"/>
  <c r="E687" i="2"/>
  <c r="E674" i="2"/>
  <c r="E708" i="2"/>
  <c r="E693" i="2"/>
  <c r="E656" i="2"/>
  <c r="E627" i="2"/>
  <c r="E601" i="2"/>
  <c r="E582" i="2"/>
  <c r="E241" i="4" l="1"/>
  <c r="E655" i="2"/>
  <c r="E727" i="2"/>
  <c r="E692" i="2"/>
  <c r="E579" i="2" l="1"/>
  <c r="E575" i="2"/>
  <c r="E577" i="2" s="1"/>
  <c r="E567" i="2"/>
  <c r="E566" i="2" s="1"/>
  <c r="E563" i="2"/>
  <c r="E562" i="2" s="1"/>
  <c r="E556" i="2"/>
  <c r="E553" i="2"/>
  <c r="E550" i="2"/>
  <c r="E543" i="2"/>
  <c r="E548" i="2"/>
  <c r="E540" i="2"/>
  <c r="E534" i="2"/>
  <c r="E538" i="2"/>
  <c r="E536" i="2"/>
  <c r="E531" i="2"/>
  <c r="E528" i="2"/>
  <c r="E524" i="2"/>
  <c r="E519" i="2"/>
  <c r="E516" i="2"/>
  <c r="E512" i="2"/>
  <c r="E510" i="2"/>
  <c r="E507" i="2"/>
  <c r="E503" i="2"/>
  <c r="E502" i="2" s="1"/>
  <c r="E499" i="2"/>
  <c r="E498" i="2" s="1"/>
  <c r="E489" i="2"/>
  <c r="E491" i="2"/>
  <c r="E487" i="2"/>
  <c r="E484" i="2"/>
  <c r="E469" i="2"/>
  <c r="E475" i="2"/>
  <c r="E481" i="2"/>
  <c r="E479" i="2"/>
  <c r="E473" i="2"/>
  <c r="E471" i="2"/>
  <c r="E467" i="2"/>
  <c r="E462" i="2"/>
  <c r="E459" i="2"/>
  <c r="E450" i="2"/>
  <c r="E452" i="2"/>
  <c r="E454" i="2"/>
  <c r="E427" i="2"/>
  <c r="E444" i="2"/>
  <c r="E443" i="2" s="1"/>
  <c r="E435" i="2"/>
  <c r="E437" i="2"/>
  <c r="E432" i="2"/>
  <c r="E429" i="2"/>
  <c r="E424" i="2"/>
  <c r="E421" i="2"/>
  <c r="E416" i="2"/>
  <c r="E413" i="2"/>
  <c r="E403" i="2"/>
  <c r="E405" i="2"/>
  <c r="E407" i="2"/>
  <c r="E398" i="2"/>
  <c r="E396" i="2"/>
  <c r="E392" i="2"/>
  <c r="E389" i="2"/>
  <c r="E386" i="2"/>
  <c r="E384" i="2"/>
  <c r="E355" i="2"/>
  <c r="E353" i="2"/>
  <c r="E347" i="2"/>
  <c r="E344" i="2"/>
  <c r="E340" i="2"/>
  <c r="E321" i="2"/>
  <c r="E351" i="2"/>
  <c r="E335" i="2"/>
  <c r="E332" i="2"/>
  <c r="E326" i="2"/>
  <c r="E324" i="2"/>
  <c r="E578" i="2" l="1"/>
  <c r="E581" i="2"/>
  <c r="E574" i="2"/>
  <c r="E506" i="2"/>
  <c r="E542" i="2"/>
  <c r="E483" i="2"/>
  <c r="E523" i="2"/>
  <c r="E339" i="2"/>
  <c r="E395" i="2"/>
  <c r="E466" i="2"/>
  <c r="E449" i="2"/>
  <c r="E402" i="2"/>
  <c r="E434" i="2"/>
  <c r="E383" i="2"/>
  <c r="E420" i="2"/>
  <c r="E320" i="2"/>
  <c r="E382" i="2" l="1"/>
  <c r="E569" i="2"/>
  <c r="E448" i="2"/>
  <c r="E505" i="2"/>
  <c r="E401" i="2"/>
  <c r="E317" i="2" l="1"/>
  <c r="E316" i="2" s="1"/>
  <c r="E308" i="2"/>
  <c r="E311" i="2"/>
  <c r="E306" i="2"/>
  <c r="E304" i="2"/>
  <c r="E299" i="2"/>
  <c r="E292" i="2"/>
  <c r="E289" i="2"/>
  <c r="E277" i="2"/>
  <c r="E274" i="2"/>
  <c r="E270" i="2"/>
  <c r="E265" i="2"/>
  <c r="E298" i="2" l="1"/>
  <c r="E296" i="2"/>
  <c r="E294" i="2"/>
  <c r="E287" i="2"/>
  <c r="E284" i="2"/>
  <c r="E282" i="2"/>
  <c r="E268" i="2"/>
  <c r="E264" i="2" s="1"/>
  <c r="E281" i="2" l="1"/>
  <c r="E319" i="2" s="1"/>
  <c r="E235" i="2"/>
  <c r="E258" i="2"/>
  <c r="E257" i="2" s="1"/>
  <c r="E251" i="2"/>
  <c r="E242" i="2"/>
  <c r="E232" i="2"/>
  <c r="E230" i="2"/>
  <c r="E226" i="2"/>
  <c r="E219" i="2"/>
  <c r="E215" i="2"/>
  <c r="E210" i="2"/>
  <c r="E203" i="2"/>
  <c r="E207" i="2"/>
  <c r="E201" i="2"/>
  <c r="E198" i="2"/>
  <c r="E248" i="2"/>
  <c r="E261" i="2"/>
  <c r="E260" i="2" s="1"/>
  <c r="E240" i="2"/>
  <c r="E224" i="2"/>
  <c r="E222" i="2"/>
  <c r="E191" i="2"/>
  <c r="E194" i="2"/>
  <c r="E173" i="2"/>
  <c r="E180" i="2"/>
  <c r="E183" i="2"/>
  <c r="E171" i="2"/>
  <c r="E167" i="2"/>
  <c r="E164" i="2"/>
  <c r="E162" i="2"/>
  <c r="E159" i="2"/>
  <c r="E148" i="2"/>
  <c r="E152" i="2"/>
  <c r="E154" i="2"/>
  <c r="E156" i="2"/>
  <c r="E145" i="2"/>
  <c r="E141" i="2"/>
  <c r="E139" i="2"/>
  <c r="E120" i="2"/>
  <c r="E123" i="2"/>
  <c r="E125" i="2"/>
  <c r="E131" i="2"/>
  <c r="E134" i="2"/>
  <c r="E116" i="2"/>
  <c r="E115" i="2" s="1"/>
  <c r="E111" i="2"/>
  <c r="E106" i="2"/>
  <c r="E109" i="2"/>
  <c r="E103" i="2"/>
  <c r="E101" i="2"/>
  <c r="E98" i="2"/>
  <c r="E95" i="2"/>
  <c r="E93" i="2"/>
  <c r="E91" i="2"/>
  <c r="E87" i="2"/>
  <c r="E83" i="2"/>
  <c r="E85" i="2"/>
  <c r="E78" i="2"/>
  <c r="E75" i="2"/>
  <c r="E70" i="2"/>
  <c r="E68" i="2"/>
  <c r="E65" i="2"/>
  <c r="E33" i="2"/>
  <c r="E214" i="2" l="1"/>
  <c r="E234" i="2"/>
  <c r="E197" i="2"/>
  <c r="E119" i="2"/>
  <c r="E190" i="2"/>
  <c r="E138" i="2"/>
  <c r="E166" i="2"/>
  <c r="E105" i="2"/>
  <c r="E82" i="2"/>
  <c r="E64" i="2"/>
  <c r="E263" i="2" l="1"/>
  <c r="E196" i="2"/>
  <c r="E118" i="2"/>
  <c r="E61" i="2" l="1"/>
  <c r="E60" i="2" s="1"/>
  <c r="E54" i="2"/>
  <c r="E45" i="2"/>
  <c r="E48" i="2"/>
  <c r="E51" i="2"/>
  <c r="E42" i="2"/>
  <c r="E37" i="2"/>
  <c r="E40" i="2"/>
  <c r="E35" i="2"/>
  <c r="E28" i="2"/>
  <c r="E31" i="2"/>
  <c r="E26" i="2"/>
  <c r="E44" i="2" l="1"/>
  <c r="E25" i="2"/>
  <c r="E21" i="2"/>
  <c r="E18" i="2"/>
  <c r="E14" i="2"/>
  <c r="E12" i="2"/>
  <c r="E9" i="2"/>
  <c r="E8" i="2" l="1"/>
  <c r="E163" i="1"/>
  <c r="E156" i="1"/>
  <c r="E152" i="1"/>
  <c r="E150" i="1"/>
  <c r="E159" i="1"/>
  <c r="E161" i="1"/>
  <c r="E63" i="2" l="1"/>
  <c r="E728" i="2" s="1"/>
  <c r="E149" i="1"/>
  <c r="E148" i="1" s="1"/>
  <c r="E165" i="1"/>
  <c r="E138" i="1" l="1"/>
  <c r="E143" i="1"/>
  <c r="E142" i="1" s="1"/>
  <c r="E140" i="1"/>
  <c r="E134" i="1"/>
  <c r="E136" i="1"/>
  <c r="E117" i="1"/>
  <c r="E129" i="1"/>
  <c r="E126" i="1"/>
  <c r="E120" i="1"/>
  <c r="E116" i="1" l="1"/>
  <c r="E133" i="1"/>
  <c r="E147" i="1" l="1"/>
  <c r="E113" i="1"/>
  <c r="E112" i="1" s="1"/>
  <c r="E107" i="1"/>
  <c r="E109" i="1"/>
  <c r="E105" i="1"/>
  <c r="E104" i="1" s="1"/>
  <c r="E98" i="1"/>
  <c r="E97" i="1" s="1"/>
  <c r="E89" i="1"/>
  <c r="E86" i="1" l="1"/>
  <c r="E81" i="1"/>
  <c r="E78" i="1"/>
  <c r="E68" i="1"/>
  <c r="E30" i="1" l="1"/>
  <c r="E56" i="1"/>
  <c r="E54" i="1"/>
  <c r="E73" i="1"/>
  <c r="E72" i="1" s="1"/>
  <c r="E70" i="1"/>
  <c r="E60" i="1"/>
  <c r="E49" i="1"/>
  <c r="E44" i="1"/>
  <c r="E38" i="1"/>
  <c r="E33" i="1"/>
  <c r="E25" i="1"/>
  <c r="E22" i="1"/>
  <c r="E13" i="1"/>
  <c r="E16" i="1"/>
  <c r="E9" i="1"/>
  <c r="E29" i="1" l="1"/>
  <c r="E8" i="1"/>
  <c r="E115" i="1" l="1"/>
  <c r="E166" i="1" s="1"/>
</calcChain>
</file>

<file path=xl/sharedStrings.xml><?xml version="1.0" encoding="utf-8"?>
<sst xmlns="http://schemas.openxmlformats.org/spreadsheetml/2006/main" count="3410" uniqueCount="533">
  <si>
    <t>MUNICIPALIDAD DE HEREDIA</t>
  </si>
  <si>
    <t>0.00.00</t>
  </si>
  <si>
    <t>REMUNERACIONES</t>
  </si>
  <si>
    <t>0.01.00</t>
  </si>
  <si>
    <t>REMUNERACIONES BÁSICAS</t>
  </si>
  <si>
    <t>0.01.01</t>
  </si>
  <si>
    <t>Sueldos para cargos fijos</t>
  </si>
  <si>
    <t>0.01.03</t>
  </si>
  <si>
    <t>Servicios especiales</t>
  </si>
  <si>
    <t>0.01.05</t>
  </si>
  <si>
    <t>Suplencias</t>
  </si>
  <si>
    <t>0.02.00</t>
  </si>
  <si>
    <t>REMUNERACIONES EVENTUALES</t>
  </si>
  <si>
    <t>0.02.01</t>
  </si>
  <si>
    <t>Tiempo extraordinario</t>
  </si>
  <si>
    <t>0.02.05</t>
  </si>
  <si>
    <t>Dietas</t>
  </si>
  <si>
    <t>0.03.00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</si>
  <si>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</si>
  <si>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</si>
  <si>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</si>
  <si>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</si>
  <si>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</si>
  <si>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</si>
  <si>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</si>
  <si>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</si>
  <si>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</si>
  <si>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</si>
  <si>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</si>
  <si>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</si>
  <si>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</si>
  <si>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</si>
  <si>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</si>
  <si>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</si>
  <si>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</si>
  <si>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</si>
  <si>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</si>
  <si>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</si>
  <si>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</si>
  <si>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</si>
  <si>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</si>
  <si>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</si>
  <si>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</si>
  <si>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</si>
  <si>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</si>
  <si>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</si>
  <si>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</si>
  <si>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</si>
  <si>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</si>
  <si>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</si>
  <si>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</si>
  <si>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</si>
  <si>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</si>
  <si>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1.03.00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</si>
  <si>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</si>
  <si>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</si>
  <si>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</si>
  <si>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</si>
  <si>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</si>
  <si>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</si>
  <si>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</si>
  <si>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1.03.06</t>
  </si>
  <si>
    <t>Comisiones y gastos por servicios financieros y comerciales</t>
  </si>
  <si>
    <t>1.03.07</t>
  </si>
  <si>
    <t>Servicios de transferencia electrónica de información</t>
  </si>
  <si>
    <t>1.04.00</t>
  </si>
  <si>
    <t>SERVICIOS DE GESTIÓN Y APOYO</t>
  </si>
  <si>
    <t>1.04.02</t>
  </si>
  <si>
    <t>Servicios jurídicos</t>
  </si>
  <si>
    <t>1.04.06</t>
  </si>
  <si>
    <t>Servicios generales</t>
  </si>
  <si>
    <t>1.04.99</t>
  </si>
  <si>
    <t>Otros servicios de gestión y apoyo</t>
  </si>
  <si>
    <t>1.05.00</t>
  </si>
  <si>
    <t>GASTOS DE VIAJE Y DE TRANSPORTE</t>
  </si>
  <si>
    <t>1.05.02</t>
  </si>
  <si>
    <t>Viáticos dentro del país</t>
  </si>
  <si>
    <t>1.06.00</t>
  </si>
  <si>
    <t>SEGUROS, REASEGUROS Y OTRAS OBLIGACIONES</t>
  </si>
  <si>
    <t>1.06.01</t>
  </si>
  <si>
    <t>Seguros</t>
  </si>
  <si>
    <t>1.07.00</t>
  </si>
  <si>
    <t>CAPACITACIÓN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</si>
  <si>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</si>
  <si>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</si>
  <si>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</si>
  <si>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</si>
  <si>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</si>
  <si>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</si>
  <si>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1.08.00</t>
  </si>
  <si>
    <t>MANTENIMIENTO Y REPARACIÓN</t>
  </si>
  <si>
    <t>1.08.01</t>
  </si>
  <si>
    <t>Mantenimiento de edificios, locales y terrenos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</si>
  <si>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</si>
  <si>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</si>
  <si>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</si>
  <si>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</si>
  <si>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</si>
  <si>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</si>
  <si>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2.00.00</t>
  </si>
  <si>
    <t>MATERIALES Y SUMINISTROS</t>
  </si>
  <si>
    <t>2.01.00</t>
  </si>
  <si>
    <t>PRODUCTOS QUÍMICOS Y CONEXOS</t>
  </si>
  <si>
    <t>2.01.01</t>
  </si>
  <si>
    <t>Combustibles y lubricantes</t>
  </si>
  <si>
    <t>2.01.04</t>
  </si>
  <si>
    <t>Tintas, pinturas y diluyentes</t>
  </si>
  <si>
    <t>2.02.00</t>
  </si>
  <si>
    <t>ALIMENTOS Y PRODUCTOS AGROPECUARIOS</t>
  </si>
  <si>
    <t>2.02.03</t>
  </si>
  <si>
    <t>Alimentos y bebidas</t>
  </si>
  <si>
    <t>2.03.00</t>
  </si>
  <si>
    <t>MATERIALES Y PRODUCTOS DE USO EN LA CONSTRUCCIÓN Y MANTENIMIENTO</t>
  </si>
  <si>
    <t>2.03.01</t>
  </si>
  <si>
    <t>Materiales y productos metálicos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</si>
  <si>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</si>
  <si>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</si>
  <si>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</si>
  <si>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</si>
  <si>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</si>
  <si>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</si>
  <si>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</si>
  <si>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</si>
  <si>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</si>
  <si>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</si>
  <si>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2.99.00</t>
  </si>
  <si>
    <t>ÚTILES, MATERIALES Y SUMINISTROS DIVERSOS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</si>
  <si>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</si>
  <si>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</si>
  <si>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</si>
  <si>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</si>
  <si>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</si>
  <si>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</si>
  <si>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</si>
  <si>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</si>
  <si>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2.99.07</t>
  </si>
  <si>
    <t>Útiles y materiales de cocina y comedor</t>
  </si>
  <si>
    <t>2.99.99</t>
  </si>
  <si>
    <t>Otros útiles, materiales y suministros diversos</t>
  </si>
  <si>
    <t>5.00.00</t>
  </si>
  <si>
    <t>BIENES DURADEROS</t>
  </si>
  <si>
    <t>5.01.00</t>
  </si>
  <si>
    <t>MAQUINARIA, EQUIPO Y MOBILIARIO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</si>
  <si>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</si>
  <si>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</si>
  <si>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</si>
  <si>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</si>
  <si>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</si>
  <si>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</si>
  <si>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</si>
  <si>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</si>
  <si>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6.00.00</t>
  </si>
  <si>
    <t>TRANSFERENCIAS CORRIENTES</t>
  </si>
  <si>
    <t>6.03.00</t>
  </si>
  <si>
    <t>PRESTACIONES</t>
  </si>
  <si>
    <t>6.03.01</t>
  </si>
  <si>
    <t>Prestaciones legales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</si>
  <si>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</si>
  <si>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</si>
  <si>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</si>
  <si>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</si>
  <si>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</si>
  <si>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</si>
  <si>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PROGRAMA I: ADMINISTRACIÓN GENERAL</t>
  </si>
  <si>
    <t>Monto Ejecutado</t>
  </si>
  <si>
    <t>ASEO DE VÍAS Y SITIOS PÚBLICOS</t>
  </si>
  <si>
    <t>RECOLECCIÓN DE BASURA</t>
  </si>
  <si>
    <t>MANTENIMIENTO DE CAMINOS Y CALLES</t>
  </si>
  <si>
    <t>1.08.04</t>
  </si>
  <si>
    <t>Mantenimiento y reparación de maquinaria y equipo de producción</t>
  </si>
  <si>
    <t>2.03.02</t>
  </si>
  <si>
    <t>Materiales y productos minerales y asfálticos</t>
  </si>
  <si>
    <t>2.03.03</t>
  </si>
  <si>
    <t>Madera y sus derivados</t>
  </si>
  <si>
    <t>2.03.99</t>
  </si>
  <si>
    <t>Otros materiales y productos de uso en la construcción y mantenimiento</t>
  </si>
  <si>
    <t>CEMENTERIOS</t>
  </si>
  <si>
    <t>2.01.99</t>
  </si>
  <si>
    <t>Otros productos químicos y conexos</t>
  </si>
  <si>
    <t>PARQUES Y OBRAS DE ORNATO</t>
  </si>
  <si>
    <t>2.01.02</t>
  </si>
  <si>
    <t>Productos farmacéuticos y medicinales</t>
  </si>
  <si>
    <t>MERCADOS, PLAZAS Y FERIAS</t>
  </si>
  <si>
    <t>1.08.99</t>
  </si>
  <si>
    <t>Mantenimiento y reparación de otros equipos</t>
  </si>
  <si>
    <t>EDUCATIVOS, CULTURALES, Y DEPORTIVOS</t>
  </si>
  <si>
    <t>SERVICIOS SOCIALES Y COMPLEMENTARIOS</t>
  </si>
  <si>
    <t>1.04.04</t>
  </si>
  <si>
    <t>Servicios en ciencias económicas y sociales</t>
  </si>
  <si>
    <t>ESTACIONAMIENTOS Y TERMINALES</t>
  </si>
  <si>
    <t>MANTENIMIENTO DE EDIFICIOS</t>
  </si>
  <si>
    <t>SEGURIDAD Y VIGILANCIA EN LA COMUNIDAD</t>
  </si>
  <si>
    <t>1.04.01</t>
  </si>
  <si>
    <t>Servicios médicos y de laboratorio</t>
  </si>
  <si>
    <t>1.09.00</t>
  </si>
  <si>
    <t>IMPUESTOS</t>
  </si>
  <si>
    <t>1.09.99</t>
  </si>
  <si>
    <t>Otros impuestos</t>
  </si>
  <si>
    <t>2.02.04</t>
  </si>
  <si>
    <t>Alimentos para animales</t>
  </si>
  <si>
    <t>PROTECCIÓN DEL MEDIO AMBIENTE</t>
  </si>
  <si>
    <t>COMPLEJOS TURÍSTICOS</t>
  </si>
  <si>
    <t>Monto</t>
  </si>
  <si>
    <t>PROGRAMA II:SERVICIOS COMUNALES</t>
  </si>
  <si>
    <t xml:space="preserve"> RECOLECCIÓN DE BASURA</t>
  </si>
  <si>
    <t xml:space="preserve"> MERCADOS, PLAZAS Y FERIAS</t>
  </si>
  <si>
    <t xml:space="preserve"> COMPLEJOS TURÍSTICOS</t>
  </si>
  <si>
    <t xml:space="preserve"> MANTENIMIENTO DE EDIFICIOS</t>
  </si>
  <si>
    <t xml:space="preserve"> PROTECCIÓN DEL MEDIO AMBIENTE</t>
  </si>
  <si>
    <t>PROGRAMA III: INVERSIONES</t>
  </si>
  <si>
    <t>Dirección técnica y estudios</t>
  </si>
  <si>
    <t>3.00.00</t>
  </si>
  <si>
    <t>INTERESES Y COMISIONES</t>
  </si>
  <si>
    <t>3.02.00</t>
  </si>
  <si>
    <t>INTERESES SOBRE PRÉSTAMOS</t>
  </si>
  <si>
    <t>3.02.06</t>
  </si>
  <si>
    <t>Intereses sobre préstamos de Instituciones Públicas Financieras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</si>
  <si>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</si>
  <si>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</si>
  <si>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</si>
  <si>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</si>
  <si>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</si>
  <si>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</si>
  <si>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</si>
  <si>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</si>
  <si>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</si>
  <si>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</si>
  <si>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8.00.00</t>
  </si>
  <si>
    <t>AMORTIZACION</t>
  </si>
  <si>
    <t>8.02.00</t>
  </si>
  <si>
    <t>AMORTIZACIÓN DE PRÉSTAMOS</t>
  </si>
  <si>
    <t>8.02.06</t>
  </si>
  <si>
    <t>Amortización de préstamos de Instituciones Públicas Financieras</t>
  </si>
  <si>
    <t>Vías de comunicación terrestre</t>
  </si>
  <si>
    <t>Otras construcciones, adiciones y mejoras</t>
  </si>
  <si>
    <t>5.02.02</t>
  </si>
  <si>
    <t>5.02.09</t>
  </si>
  <si>
    <t xml:space="preserve">Administración General </t>
  </si>
  <si>
    <t>Auditoria</t>
  </si>
  <si>
    <t xml:space="preserve"> Administración General </t>
  </si>
  <si>
    <t>Descripción</t>
  </si>
  <si>
    <t>Auditoría</t>
  </si>
  <si>
    <t xml:space="preserve"> Otras construcciones, adiciones y mejoras</t>
  </si>
  <si>
    <t>5.02.00</t>
  </si>
  <si>
    <t>CONSTRUCCIONES, ADICIONES Y MEJORAS</t>
  </si>
  <si>
    <t>5.02.99</t>
  </si>
  <si>
    <t xml:space="preserve">Otros Fondos e Inversiones </t>
  </si>
  <si>
    <t>Otros Fondos e Inversiones</t>
  </si>
  <si>
    <t xml:space="preserve">OTROS FONDOS E INVERSIONES </t>
  </si>
  <si>
    <t>Total General Programa II: Servicios Comunales</t>
  </si>
  <si>
    <t>Total General Programa I: Administración General</t>
  </si>
  <si>
    <t>Registro de Deudas, Fondos y Transferencias</t>
  </si>
  <si>
    <t>Transferencias corrientes a Instituciones Descentralizadas no Empresariales</t>
  </si>
  <si>
    <t>6.01.03</t>
  </si>
  <si>
    <t>Juntas de Educación (10% IBI)</t>
  </si>
  <si>
    <t>TRANSFERENCIAS CORRIENTES AL SECTOR PUBLICO</t>
  </si>
  <si>
    <t>6.01.00</t>
  </si>
  <si>
    <t>Transferencias corrientes a Gobiernos Locales</t>
  </si>
  <si>
    <t>6.01.04</t>
  </si>
  <si>
    <t>TRANSFERENCIAS CORRIENTES A ENTIDADES PRIVADAS SIN FINES DE LUCRO</t>
  </si>
  <si>
    <t>6,04,04</t>
  </si>
  <si>
    <t>Comité Cantonal de Deportes y Recreación de Heredia</t>
  </si>
  <si>
    <t>Orquesta Sinfónica Municipal de Heredia</t>
  </si>
  <si>
    <t>Junta de Educación Escuela Nuevo Horizonte.</t>
  </si>
  <si>
    <t>Junta de Educación Escuela  Joaquín Lizano</t>
  </si>
  <si>
    <t>Junta de Educación Escuela Mercedes Sur</t>
  </si>
  <si>
    <t>Junta de Educación Escuela Los Lagos</t>
  </si>
  <si>
    <t>Asociación de Desarrollo Integral Barrio Corazón de Jesús</t>
  </si>
  <si>
    <t xml:space="preserve">Asociación de Desarrollo Integral Cubujuquí </t>
  </si>
  <si>
    <t>Asociación de Desarrollo Integral Mercedes Norte y Barrio España</t>
  </si>
  <si>
    <t>Asociación de Desarrollo Integral Ciudadela Bernardo Benavides</t>
  </si>
  <si>
    <t>Asociación de Desarrollo Integral de San Rafael de Vara Blanca</t>
  </si>
  <si>
    <t xml:space="preserve">Asociación de Desarrollo Específica para la administración de áreas comunales del Residencial  Árbol de Plata   </t>
  </si>
  <si>
    <t>1.01.00</t>
  </si>
  <si>
    <t>ALQUILERES</t>
  </si>
  <si>
    <t>Alquiler de maquinaria, equipo y mobiliario</t>
  </si>
  <si>
    <t>1.01.99</t>
  </si>
  <si>
    <t>1.01.02</t>
  </si>
  <si>
    <t>Otros alquileres</t>
  </si>
  <si>
    <t>1.02.03</t>
  </si>
  <si>
    <t>Servicio de correo</t>
  </si>
  <si>
    <t>1.05.01</t>
  </si>
  <si>
    <t>1.05.03</t>
  </si>
  <si>
    <t>1.05.04</t>
  </si>
  <si>
    <t>Transporte dentro del país</t>
  </si>
  <si>
    <t>Transporte en el exterior</t>
  </si>
  <si>
    <t>Viáticos en el exterior</t>
  </si>
  <si>
    <t>1.08.06</t>
  </si>
  <si>
    <t>Mantenimiento y reparación de equipo de comunicación</t>
  </si>
  <si>
    <t>Mantenimiento y repración de otros equipos</t>
  </si>
  <si>
    <t>1.99.00</t>
  </si>
  <si>
    <t>SERVICIOS DIVERSOS</t>
  </si>
  <si>
    <t>Deducibles</t>
  </si>
  <si>
    <t>Productos farmacéticos y medicinales</t>
  </si>
  <si>
    <t>Otros Productos químicos y conexos</t>
  </si>
  <si>
    <t>2.02.02</t>
  </si>
  <si>
    <t>Productos agroforestales</t>
  </si>
  <si>
    <t>2.99.06</t>
  </si>
  <si>
    <t>Útiles y materiales de resguardo y seguridad</t>
  </si>
  <si>
    <t>5.01.07</t>
  </si>
  <si>
    <t>Equipo y mobiliario educacional, deportivo y recreativo</t>
  </si>
  <si>
    <t>6.04.00</t>
  </si>
  <si>
    <t>Transferencias corrientes a entidades privadas sin fines de lucro- FECOCI (Vuelta ciclistica)</t>
  </si>
  <si>
    <t>Transferencias de capital a Empresas Públicas no Financieras</t>
  </si>
  <si>
    <t>6.01.01</t>
  </si>
  <si>
    <t>Transferencias corrientes al Gobierno Central</t>
  </si>
  <si>
    <t>Organismo de Normalización Técnica, 1% del IBI, Ley N.º 7729</t>
  </si>
  <si>
    <t>6.01.02</t>
  </si>
  <si>
    <t>Transferencias corrientes a Órganos Desconcentrados</t>
  </si>
  <si>
    <t>Junta Administrativa del Registro Nacional, 3% del IBI, Leyes 7509 y 7729</t>
  </si>
  <si>
    <t>Ley Nº7788 10% aporte CONAGEBIO</t>
  </si>
  <si>
    <t>Ley Nº7788 70% aporte Fondo Parques Nacionales</t>
  </si>
  <si>
    <t>Concejo Nacional de Personas con Discapacidad</t>
  </si>
  <si>
    <t>6.02.00</t>
  </si>
  <si>
    <t>TRANSFERENCIAS CORRIENTES A PERSONAS</t>
  </si>
  <si>
    <t>Becas a terceras personas</t>
  </si>
  <si>
    <t>6.02.02</t>
  </si>
  <si>
    <t>PRESUPUESTO ORDINARIO 2018</t>
  </si>
  <si>
    <t>1.99.05</t>
  </si>
  <si>
    <t>1.04.03</t>
  </si>
  <si>
    <t>Servicios de ingeniería</t>
  </si>
  <si>
    <t>5.01.02</t>
  </si>
  <si>
    <t>Equipo de transporte</t>
  </si>
  <si>
    <t>Vías de comunicación</t>
  </si>
  <si>
    <t>Mantenimiento y reparacion de equipo de transporte</t>
  </si>
  <si>
    <t>Mantenimiento y reparación de maquinaria y equipo de comunicación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</si>
  <si>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</si>
  <si>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</si>
  <si>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</si>
  <si>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</si>
  <si>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</si>
  <si>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</si>
  <si>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</si>
  <si>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</si>
  <si>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</si>
  <si>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</si>
  <si>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</si>
  <si>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</si>
  <si>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</si>
  <si>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</si>
  <si>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</si>
  <si>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</si>
  <si>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</si>
  <si>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</si>
  <si>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</si>
  <si>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</si>
  <si>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</si>
  <si>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</si>
  <si>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</si>
  <si>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</si>
  <si>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</si>
  <si>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</si>
  <si>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</si>
  <si>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</si>
  <si>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</si>
  <si>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</si>
  <si>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</si>
  <si>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</si>
  <si>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</si>
  <si>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</si>
  <si>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</si>
  <si>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</si>
  <si>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</si>
  <si>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</si>
  <si>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</si>
  <si>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</si>
  <si>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</si>
  <si>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</si>
  <si>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</si>
  <si>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</si>
  <si>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</si>
  <si>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</si>
  <si>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</si>
  <si>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1.3.1.2.09.04.0.0.000</t>
  </si>
  <si>
    <t>Servicios culturales y recreativos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</si>
  <si>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</si>
  <si>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</si>
  <si>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</si>
  <si>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</si>
  <si>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</si>
  <si>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</si>
  <si>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</si>
  <si>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</si>
  <si>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</si>
  <si>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</si>
  <si>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</si>
  <si>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</si>
  <si>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</si>
  <si>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</si>
  <si>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</si>
  <si>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</si>
  <si>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</si>
  <si>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</si>
  <si>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</si>
  <si>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</si>
  <si>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</si>
  <si>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</si>
  <si>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</si>
  <si>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</si>
  <si>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</si>
  <si>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</si>
  <si>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</si>
  <si>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</si>
  <si>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1.4.0.0.00.00.0.0.000</t>
  </si>
  <si>
    <t>1.4.1.0.00.00.0.0.000</t>
  </si>
  <si>
    <t>TRANSFERENCIAS CORRIENTES DEL SECTOR PUBLICO</t>
  </si>
  <si>
    <t>1.4.1.3.00.00.0.0.000</t>
  </si>
  <si>
    <t>Transferencias corrientes de Instituciones Descentralizadas no Empresariales</t>
  </si>
  <si>
    <t>2.0.0.0.00.00.0.0.000</t>
  </si>
  <si>
    <t>INGRESOS DE CAPITAL</t>
  </si>
  <si>
    <t>2.4.0.0.00.00.0.0.000</t>
  </si>
  <si>
    <t>2.4.1.0.00.00.0.0.000</t>
  </si>
  <si>
    <t>TRANSFERENCIAS DE CAPITAL DEL SECTOR PUBLICO</t>
  </si>
  <si>
    <t>2.4.1.1.00.00.0.0.000</t>
  </si>
  <si>
    <t>Transferencias de capital del Gobierno Central</t>
  </si>
  <si>
    <t>2.4.1.3.00.00.0.0.000</t>
  </si>
  <si>
    <t>Transferencias de capital de Instituciones Descentralizadas no Empresariales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</si>
  <si>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</si>
  <si>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</si>
  <si>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</si>
  <si>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</si>
  <si>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</si>
  <si>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</si>
  <si>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INGRESOS</t>
  </si>
  <si>
    <t>Mantenimiento de edificios y locales</t>
  </si>
  <si>
    <t xml:space="preserve">Mantenimiento y reparación de otros equipos </t>
  </si>
  <si>
    <t>Utiles y materiales de cocina y comedor</t>
  </si>
  <si>
    <t>Otros útiles, materiales y suministros</t>
  </si>
  <si>
    <t>Equipo y programas  de cómputo</t>
  </si>
  <si>
    <t xml:space="preserve">Mantenimiento y reparación de equipo de transporte </t>
  </si>
  <si>
    <t>Utiles y materiales de oficina y cómputo</t>
  </si>
  <si>
    <t>Utiles y materiales de limpieza</t>
  </si>
  <si>
    <t>Utiles y materiales de resguardo y seguridad</t>
  </si>
  <si>
    <t>5.01.01</t>
  </si>
  <si>
    <t>Maquinaria y equipo para la producción</t>
  </si>
  <si>
    <t>APORTES EN ESPECIE PARA SERVICIOS Y PROYECTOS COMUNITARIOS</t>
  </si>
  <si>
    <t>Otras transferencias a personas</t>
  </si>
  <si>
    <t>6.02.99</t>
  </si>
  <si>
    <t>APORTES EN ESPECIE PARA SERVICIOS Y PROYECTOS COMUNITARIOSCOMPLEJOS TURÍSTICOS</t>
  </si>
  <si>
    <t>POR INCUMPLIMIENTO DE DEBERES DE LOS PROPIETARIOS DE BIENES INMUEBLES</t>
  </si>
  <si>
    <t>2.01.03</t>
  </si>
  <si>
    <t>Productos veterinarios</t>
  </si>
  <si>
    <t>Otros productos químicos</t>
  </si>
  <si>
    <t>2.99.02</t>
  </si>
  <si>
    <t>Utiles y materiales médico, hospitalario y de investigación</t>
  </si>
  <si>
    <t>ATENCION DE EMERGENCIAS CANTONALES</t>
  </si>
  <si>
    <t xml:space="preserve">Impresión, encuadernación y otros </t>
  </si>
  <si>
    <t>Otros materiales y productos de uso en la construcción</t>
  </si>
  <si>
    <t>5.02.01</t>
  </si>
  <si>
    <t>Edificios</t>
  </si>
  <si>
    <t>Remodelación de Parqueo Sur del Mercado Municipal</t>
  </si>
  <si>
    <t>Construcción de Centro Diurno en Barreal de Heredia</t>
  </si>
  <si>
    <t>Construcción de Muro en el Plantel Municipal</t>
  </si>
  <si>
    <t>Construcción del Segundo Salón Comunal de Cubujuqui</t>
  </si>
  <si>
    <t>Construcción del Centro Diurno de Mercedes Sur</t>
  </si>
  <si>
    <t>Construcción de Biblioteca Virtual Encima del Salón Comunal del Barreal</t>
  </si>
  <si>
    <t>Diseño y Construcción de Sección del Puente Guayabal</t>
  </si>
  <si>
    <t>Diseño y Construcción de Puente San Rafael de Vara Blanca</t>
  </si>
  <si>
    <t>Diseño y Construcción de Acera Puente Pepsi</t>
  </si>
  <si>
    <t>Rampas de Accesibilidad Costado Este del Mercado Municipal</t>
  </si>
  <si>
    <t>Construcción de Aceras Frente a Áreas Públicas Municipales, Art. 75 y 76 del Código Municipal</t>
  </si>
  <si>
    <t>Construcción de Cordon y Caño</t>
  </si>
  <si>
    <t>Suministro, Acarreo, Colocación y Acabado Final de Carperta Asfálticas en Distintos Lugares del Cantón (Ley 8114-Ley 9329)</t>
  </si>
  <si>
    <t>Construcción de Rampas en Diversos Puntos del Cantón</t>
  </si>
  <si>
    <t>Construcción Corredor de Accesibilidad</t>
  </si>
  <si>
    <t>Diseño y Construcción del Puente Las Cloacas</t>
  </si>
  <si>
    <t>Construcción y Colocación de Losas de Concreto en la Vía Ferrea</t>
  </si>
  <si>
    <t>Instalaciones</t>
  </si>
  <si>
    <t>Instalación de un Sistema de Gas LP en el Mercado Municipal de Heredia</t>
  </si>
  <si>
    <t>5.02.07</t>
  </si>
  <si>
    <t>Remodelación, Restauración y Mobiliario de Áreas Públicas en los Distintos Distritos del Cantón de Heredia</t>
  </si>
  <si>
    <t>Dotar de Plays en Áreas Públicas</t>
  </si>
  <si>
    <t>Instalación de Gimnasios al Aire Libre en Direferentes Áreas Públicas</t>
  </si>
  <si>
    <t>Instalación de Mallas Tipo Ciclón en Áreas Públicas</t>
  </si>
  <si>
    <t>Trampolines a Instalar en Áreas de Juegos Infantiles</t>
  </si>
  <si>
    <t>Barras para la Práctica de Calistenia</t>
  </si>
  <si>
    <t>Construcción de Tapías Según Demanda</t>
  </si>
  <si>
    <t>Construcción de Muro en Urbanización San Fernando</t>
  </si>
  <si>
    <t>Remodelación del Gimnasio de la Escuela San Francisco de Asís</t>
  </si>
  <si>
    <t>Construcción de Gimnasio en Mercedes Norte</t>
  </si>
  <si>
    <t>Construcción de cancha multiuso Urb Villa Maria Mercedes Norte</t>
  </si>
  <si>
    <t>Remodelacion de la caseta de seguridad en parque Infantil Urb Vivi, Minat y Girasoles.</t>
  </si>
  <si>
    <t>Muro de contención en el sector sur de la Aurora</t>
  </si>
  <si>
    <t>Instalación de juegos infantiles en parque de IMAS</t>
  </si>
  <si>
    <t>7.01.04</t>
  </si>
  <si>
    <t>Transferencias de capital a Gobiernos Locales</t>
  </si>
  <si>
    <t>Aporte al Comité Cantonal de Deportes</t>
  </si>
  <si>
    <t>Maquinaria y equipo diverso</t>
  </si>
  <si>
    <t>Asociación de Desarrollo Integral de Jardines Universitarios No. 01 de Heredia</t>
  </si>
  <si>
    <t>Junta de Educación Escuela La Puebla</t>
  </si>
  <si>
    <t>Junta de Educación Escuela Braulio Morales</t>
  </si>
  <si>
    <t>Junta de Educación Escuela José Ramón Hernandez</t>
  </si>
  <si>
    <t>Junta de Educación Escuela Nocturna de Capacitación Obrera</t>
  </si>
  <si>
    <t>Junta Administrativa del Colegio Técnico Profesional de Heredia.</t>
  </si>
  <si>
    <t>Junta de Educación Esc. José Figueres Ferrer, Mercedes Norte de Heredia</t>
  </si>
  <si>
    <t>Junta de Educación Jardín de Niños Cleto Gonzalez Viquez</t>
  </si>
  <si>
    <t>Junta Administrativa Colegio Técnico Profesional de Mercedes Norte</t>
  </si>
  <si>
    <t>Junta de Educación Escuela la Gran Samaria</t>
  </si>
  <si>
    <t>Junta de Educación Escuela La Aurora</t>
  </si>
  <si>
    <t>Junta de Educación Escuela Excelencia Barrio Fátima</t>
  </si>
  <si>
    <t>Junta Administrativa Liceo Samuel Saenz</t>
  </si>
  <si>
    <t>Junta Administrativa del Liceo Los Lagos de Heredia</t>
  </si>
  <si>
    <t>Junta Administrativa Colegio La Aurora</t>
  </si>
  <si>
    <t>Junta de Educación Escuela IMAS Ulloa de Heredia</t>
  </si>
  <si>
    <t>Junta de Educación Escuela Finca Guararí</t>
  </si>
  <si>
    <t>Junta Administrativa del Liceo Rural de Vara Blanca</t>
  </si>
  <si>
    <t>Asociación de Desarrollo Específica para Administración de áreas comunales de Jardines del Oeste</t>
  </si>
  <si>
    <t>Asociación de Desarrollo Integral Urb. La Esperanza de Heredia</t>
  </si>
  <si>
    <t>Asociación de Desarrollo de Guararí</t>
  </si>
  <si>
    <t>Asociación de Desarrollo Integral Mercedes Sur de Heredia</t>
  </si>
  <si>
    <t>Asociación de Desarrollo Integral de San Jorge</t>
  </si>
  <si>
    <t>Asociación de Desarrollo Especifico Pro Construcción Parque de Recreación de Urbanización Zumbado</t>
  </si>
  <si>
    <t>Asociación de Desarrollo Integral La Granada de Heredia</t>
  </si>
  <si>
    <t>Asociación de Desarrollo Específica Pro Mejoras de Nísperos III</t>
  </si>
  <si>
    <t>Asociación de Desarrollo Integral  San Francisco</t>
  </si>
  <si>
    <t>Asociación de Desarrollo Especifica para la Administración de Áreas Comunales en la Urbanización Aries</t>
  </si>
  <si>
    <t>Asociación de Desarrollo Especifico Pro Construcción y Mantenimiento  Áreas Comunales Residencial Campo Bello Heredia</t>
  </si>
  <si>
    <t>Asociación de Desarrollo Integral Barreal</t>
  </si>
  <si>
    <t>Asociación de Desarrollo Especifica Pro Obras Comunales de Lagunilla de Barreal de Heredia</t>
  </si>
  <si>
    <t>Asociación de Desarrollo Especifica Pro Construcción y Mejoras en Áreas Recreativas Urbanización Monte Rosa</t>
  </si>
  <si>
    <t>Asociación Desarrollo Integral de Barrio Fátima</t>
  </si>
  <si>
    <t>Asociación Desarrollo Integral de Vara Blanca</t>
  </si>
  <si>
    <t>Asociación de Desarrollo Integral de Los Lagos de Heredia</t>
  </si>
  <si>
    <t>7.03.02</t>
  </si>
  <si>
    <t>Transferencias de Capital a Fundaciones</t>
  </si>
  <si>
    <t>Fundación de Ancianos Alfredo y Delia González Flores</t>
  </si>
  <si>
    <t xml:space="preserve"> Dirección técnica y estudios</t>
  </si>
  <si>
    <t xml:space="preserve"> Edificios</t>
  </si>
  <si>
    <t>Suministro, Acarreo, Colocación y Acabado Final de Carperta Asfálticas en Distintos Lugares del Cantó</t>
  </si>
  <si>
    <t xml:space="preserve"> Instalaciones</t>
  </si>
  <si>
    <t xml:space="preserve"> Otros Fondos e Inversiones </t>
  </si>
  <si>
    <t>Total general Programa III: Inversioes</t>
  </si>
  <si>
    <t>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</si>
</sst>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&quot;₡&quot;#,##0.00"/>
    <numFmt numFmtId="166" formatCode="_-* #,##0.00_-;\-* #,##0.00_-;_-* &quot;-&quot;_-;_-@_-"/>
    <numFmt numFmtId="167" formatCode="&quot;₡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9"/>
      <color rgb="FF404040"/>
      <name val="&amp;quot"/>
    </font>
    <font>
      <b/>
      <sz val="9"/>
      <color rgb="FF404040"/>
      <name val="&amp;quot"/>
    </font>
    <font>
      <b/>
      <sz val="10"/>
      <color rgb="FF404040"/>
      <name val="&amp;quot"/>
    </font>
    <font>
      <sz val="10"/>
      <color rgb="FF404040"/>
      <name val="&amp;quot"/>
    </font>
    <font>
      <sz val="10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/>
      <diagonal/>
    </border>
    <border>
      <left/>
      <right/>
      <top style="medium">
        <color rgb="FFE0E0E0"/>
      </top>
      <bottom/>
      <diagonal/>
    </border>
    <border>
      <left style="medium">
        <color rgb="FFF2F2F2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E0E0E0"/>
      </top>
      <bottom style="medium">
        <color rgb="FFF2F2F2"/>
      </bottom>
      <diagonal/>
    </border>
    <border>
      <left/>
      <right/>
      <top style="medium">
        <color rgb="FFE0E0E0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3" borderId="0" xfId="1" applyFont="1" applyFill="1"/>
    <xf numFmtId="0" fontId="5" fillId="5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6" fillId="5" borderId="10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6" fillId="3" borderId="4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7" fontId="7" fillId="2" borderId="10" xfId="1" applyNumberFormat="1" applyFont="1" applyFill="1" applyBorder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7" fontId="7" fillId="2" borderId="11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167" fontId="6" fillId="2" borderId="10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5" borderId="4" xfId="1" applyNumberFormat="1" applyFont="1" applyFill="1" applyBorder="1" applyAlignment="1">
      <alignment horizontal="center" vertical="center" wrapText="1"/>
    </xf>
    <xf numFmtId="167" fontId="6" fillId="5" borderId="11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3" fillId="5" borderId="4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left" vertical="center" wrapText="1"/>
    </xf>
    <xf numFmtId="165" fontId="2" fillId="3" borderId="0" xfId="2" applyNumberFormat="1" applyFont="1" applyFill="1" applyAlignment="1">
      <alignment horizontal="center" vertical="center"/>
    </xf>
    <xf numFmtId="165" fontId="2" fillId="3" borderId="0" xfId="2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 wrapText="1"/>
    </xf>
    <xf numFmtId="164" fontId="6" fillId="2" borderId="7" xfId="1" applyFont="1" applyFill="1" applyBorder="1" applyAlignment="1">
      <alignment horizontal="center" vertical="center" wrapText="1"/>
    </xf>
    <xf numFmtId="164" fontId="6" fillId="5" borderId="6" xfId="1" applyFont="1" applyFill="1" applyBorder="1" applyAlignment="1">
      <alignment horizontal="center" vertical="center" wrapText="1"/>
    </xf>
    <xf numFmtId="164" fontId="6" fillId="5" borderId="12" xfId="1" applyFont="1" applyFill="1" applyBorder="1" applyAlignment="1">
      <alignment horizontal="center" vertical="center" wrapText="1"/>
    </xf>
    <xf numFmtId="164" fontId="6" fillId="5" borderId="7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5" fontId="2" fillId="3" borderId="0" xfId="2" applyNumberFormat="1" applyFont="1" applyFill="1" applyAlignment="1">
      <alignment vertical="center"/>
    </xf>
    <xf numFmtId="167" fontId="5" fillId="5" borderId="0" xfId="1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 indent="1"/>
    </xf>
    <xf numFmtId="167" fontId="7" fillId="2" borderId="16" xfId="1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center" vertical="center" wrapText="1"/>
    </xf>
    <xf numFmtId="167" fontId="6" fillId="2" borderId="16" xfId="1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7" fontId="5" fillId="5" borderId="6" xfId="1" applyNumberFormat="1" applyFont="1" applyFill="1" applyBorder="1" applyAlignment="1">
      <alignment horizontal="center" vertical="center" wrapText="1"/>
    </xf>
    <xf numFmtId="167" fontId="5" fillId="5" borderId="7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104775</xdr:rowOff>
    </xdr:from>
    <xdr:to>
      <xdr:col>2</xdr:col>
      <xdr:colOff>714375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FB8D0-B90F-41C5-AD6D-7C1AC69E5E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38350" y="104775"/>
          <a:ext cx="1524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104775</xdr:rowOff>
    </xdr:from>
    <xdr:to>
      <xdr:col>3</xdr:col>
      <xdr:colOff>1019175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047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180975</xdr:rowOff>
    </xdr:from>
    <xdr:to>
      <xdr:col>1</xdr:col>
      <xdr:colOff>2733675</xdr:colOff>
      <xdr:row>4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" y="1809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0</xdr:row>
      <xdr:rowOff>0</xdr:rowOff>
    </xdr:from>
    <xdr:to>
      <xdr:col>1</xdr:col>
      <xdr:colOff>2828925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0"/>
          <a:ext cx="1485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8"/>
  <sheetViews>
    <sheetView tabSelected="1" workbookViewId="0">
      <selection activeCell="F8" sqref="F8"/>
    </sheetView>
  </sheetViews>
  <sheetFormatPr baseColWidth="10" defaultRowHeight="15"/>
  <cols>
    <col min="1" max="1" width="11.42578125" style="51"/>
    <col min="2" max="2" width="31.28515625" style="51" customWidth="1"/>
    <col min="3" max="3" width="68.5703125" style="2" customWidth="1"/>
    <col min="4" max="4" width="31.28515625" style="51" customWidth="1"/>
    <col min="5" max="16384" width="11.42578125" style="51"/>
  </cols>
  <sheetData>
    <row r="2" spans="2:5">
      <c r="C2" s="51"/>
      <c r="D2" s="2"/>
      <c r="E2" s="3"/>
    </row>
    <row r="3" spans="2:5" ht="22.5" customHeight="1">
      <c r="B3" s="71" t="s">
        <v>0</v>
      </c>
      <c r="C3" s="71"/>
      <c r="D3" s="71"/>
      <c r="E3" s="91"/>
    </row>
    <row r="4" spans="2:5" ht="22.5" customHeight="1">
      <c r="B4" s="71" t="s">
        <v>423</v>
      </c>
      <c r="C4" s="71"/>
      <c r="D4" s="71"/>
      <c r="E4" s="91"/>
    </row>
    <row r="5" spans="2:5" ht="24.75" customHeight="1">
      <c r="B5" s="71" t="s">
        <v>317</v>
      </c>
      <c r="C5" s="71"/>
      <c r="D5" s="71"/>
      <c r="E5" s="91"/>
    </row>
    <row r="6" spans="2:5" ht="15.75" thickBot="1"/>
    <row r="7" spans="2:5" ht="30" customHeight="1" thickBot="1">
      <c r="B7" s="82" t="s">
        <v>240</v>
      </c>
      <c r="C7" s="83"/>
      <c r="D7" s="65" t="s">
        <v>164</v>
      </c>
    </row>
    <row r="8" spans="2:5" ht="31.5" customHeight="1" thickBot="1">
      <c r="B8" s="107" t="s">
        <v>532</v>
      </c>
      <c r="C8" s="108"/>
      <c r="D8" s="33">
        <f>D56+D51+D9</f>
        <v>18735745997</v>
      </c>
    </row>
    <row r="9" spans="2:5" ht="36.75" customHeight="1" thickBot="1">
      <c r="B9" s="58" t="s">
        <v>326</v>
      </c>
      <c r="C9" s="12" t="s">
        <v>327</v>
      </c>
      <c r="D9" s="33">
        <v>16813482683</v>
      </c>
    </row>
    <row r="10" spans="2:5" ht="36.75" customHeight="1" thickBot="1">
      <c r="B10" s="66" t="s">
        <v>328</v>
      </c>
      <c r="C10" s="67" t="s">
        <v>329</v>
      </c>
      <c r="D10" s="32">
        <v>12563625000</v>
      </c>
    </row>
    <row r="11" spans="2:5" ht="36.75" customHeight="1" thickBot="1">
      <c r="B11" s="66" t="s">
        <v>330</v>
      </c>
      <c r="C11" s="67" t="s">
        <v>331</v>
      </c>
      <c r="D11" s="32">
        <v>5930000000</v>
      </c>
    </row>
    <row r="12" spans="2:5" ht="36.75" customHeight="1" thickBot="1">
      <c r="B12" s="68" t="s">
        <v>332</v>
      </c>
      <c r="C12" s="69" t="s">
        <v>333</v>
      </c>
      <c r="D12" s="34">
        <v>5500000000</v>
      </c>
    </row>
    <row r="13" spans="2:5" ht="36.75" customHeight="1" thickBot="1">
      <c r="B13" s="68" t="s">
        <v>334</v>
      </c>
      <c r="C13" s="69" t="s">
        <v>335</v>
      </c>
      <c r="D13" s="34">
        <v>430000000</v>
      </c>
    </row>
    <row r="14" spans="2:5" ht="36.75" customHeight="1" thickBot="1">
      <c r="B14" s="66" t="s">
        <v>336</v>
      </c>
      <c r="C14" s="67" t="s">
        <v>337</v>
      </c>
      <c r="D14" s="32">
        <v>6525000000</v>
      </c>
    </row>
    <row r="15" spans="2:5" ht="36.75" customHeight="1" thickBot="1">
      <c r="B15" s="66" t="s">
        <v>338</v>
      </c>
      <c r="C15" s="67" t="s">
        <v>339</v>
      </c>
      <c r="D15" s="32">
        <v>780000000</v>
      </c>
    </row>
    <row r="16" spans="2:5" ht="36.75" customHeight="1" thickBot="1">
      <c r="B16" s="66" t="s">
        <v>340</v>
      </c>
      <c r="C16" s="67" t="s">
        <v>341</v>
      </c>
      <c r="D16" s="32">
        <v>700000000</v>
      </c>
    </row>
    <row r="17" spans="2:4" ht="36.75" customHeight="1" thickBot="1">
      <c r="B17" s="68" t="s">
        <v>342</v>
      </c>
      <c r="C17" s="69" t="s">
        <v>343</v>
      </c>
      <c r="D17" s="34">
        <v>700000000</v>
      </c>
    </row>
    <row r="18" spans="2:4" ht="36.75" customHeight="1" thickBot="1">
      <c r="B18" s="66" t="s">
        <v>344</v>
      </c>
      <c r="C18" s="67" t="s">
        <v>345</v>
      </c>
      <c r="D18" s="32">
        <v>80000000</v>
      </c>
    </row>
    <row r="19" spans="2:4" ht="36.75" customHeight="1" thickBot="1">
      <c r="B19" s="68" t="s">
        <v>346</v>
      </c>
      <c r="C19" s="69" t="s">
        <v>347</v>
      </c>
      <c r="D19" s="34">
        <v>80000000</v>
      </c>
    </row>
    <row r="20" spans="2:4" ht="36.75" customHeight="1" thickBot="1">
      <c r="B20" s="66" t="s">
        <v>348</v>
      </c>
      <c r="C20" s="67" t="s">
        <v>349</v>
      </c>
      <c r="D20" s="32">
        <v>5745000000</v>
      </c>
    </row>
    <row r="21" spans="2:4" ht="36.75" customHeight="1" thickBot="1">
      <c r="B21" s="68" t="s">
        <v>350</v>
      </c>
      <c r="C21" s="69" t="s">
        <v>351</v>
      </c>
      <c r="D21" s="34">
        <v>5745000000</v>
      </c>
    </row>
    <row r="22" spans="2:4" ht="36.75" customHeight="1" thickBot="1">
      <c r="B22" s="66" t="s">
        <v>352</v>
      </c>
      <c r="C22" s="67" t="s">
        <v>353</v>
      </c>
      <c r="D22" s="32">
        <v>108625000</v>
      </c>
    </row>
    <row r="23" spans="2:4" ht="36.75" customHeight="1" thickBot="1">
      <c r="B23" s="66" t="s">
        <v>354</v>
      </c>
      <c r="C23" s="67" t="s">
        <v>355</v>
      </c>
      <c r="D23" s="32">
        <v>108625000</v>
      </c>
    </row>
    <row r="24" spans="2:4" ht="36.75" customHeight="1" thickBot="1">
      <c r="B24" s="66" t="s">
        <v>356</v>
      </c>
      <c r="C24" s="67" t="s">
        <v>357</v>
      </c>
      <c r="D24" s="32">
        <v>4219719968</v>
      </c>
    </row>
    <row r="25" spans="2:4" ht="36.75" customHeight="1" thickBot="1">
      <c r="B25" s="66" t="s">
        <v>358</v>
      </c>
      <c r="C25" s="67" t="s">
        <v>359</v>
      </c>
      <c r="D25" s="32">
        <v>3244719968</v>
      </c>
    </row>
    <row r="26" spans="2:4" ht="36.75" customHeight="1" thickBot="1">
      <c r="B26" s="66" t="s">
        <v>360</v>
      </c>
      <c r="C26" s="67" t="s">
        <v>361</v>
      </c>
      <c r="D26" s="32">
        <v>3064719968</v>
      </c>
    </row>
    <row r="27" spans="2:4" ht="36.75" customHeight="1" thickBot="1">
      <c r="B27" s="66" t="s">
        <v>362</v>
      </c>
      <c r="C27" s="67" t="s">
        <v>274</v>
      </c>
      <c r="D27" s="32">
        <v>448000000</v>
      </c>
    </row>
    <row r="28" spans="2:4" ht="36.75" customHeight="1" thickBot="1">
      <c r="B28" s="68" t="s">
        <v>363</v>
      </c>
      <c r="C28" s="69" t="s">
        <v>364</v>
      </c>
      <c r="D28" s="34">
        <v>448000000</v>
      </c>
    </row>
    <row r="29" spans="2:4" ht="36.75" customHeight="1" thickBot="1">
      <c r="B29" s="66" t="s">
        <v>365</v>
      </c>
      <c r="C29" s="67" t="s">
        <v>366</v>
      </c>
      <c r="D29" s="32">
        <v>2448719968</v>
      </c>
    </row>
    <row r="30" spans="2:4" ht="36.75" customHeight="1" thickBot="1">
      <c r="B30" s="68" t="s">
        <v>367</v>
      </c>
      <c r="C30" s="69" t="s">
        <v>368</v>
      </c>
      <c r="D30" s="34">
        <v>85000000</v>
      </c>
    </row>
    <row r="31" spans="2:4" ht="36.75" customHeight="1" thickBot="1">
      <c r="B31" s="68" t="s">
        <v>369</v>
      </c>
      <c r="C31" s="69" t="s">
        <v>370</v>
      </c>
      <c r="D31" s="34">
        <v>2363719968</v>
      </c>
    </row>
    <row r="32" spans="2:4" ht="36.75" customHeight="1" thickBot="1">
      <c r="B32" s="66" t="s">
        <v>371</v>
      </c>
      <c r="C32" s="67" t="s">
        <v>372</v>
      </c>
      <c r="D32" s="32">
        <v>168000000</v>
      </c>
    </row>
    <row r="33" spans="2:4" ht="36.75" customHeight="1" thickBot="1">
      <c r="B33" s="68" t="s">
        <v>373</v>
      </c>
      <c r="C33" s="69" t="s">
        <v>374</v>
      </c>
      <c r="D33" s="34">
        <v>78000000</v>
      </c>
    </row>
    <row r="34" spans="2:4" ht="36.75" customHeight="1" thickBot="1">
      <c r="B34" s="68" t="s">
        <v>375</v>
      </c>
      <c r="C34" s="69" t="s">
        <v>376</v>
      </c>
      <c r="D34" s="34">
        <v>90000000</v>
      </c>
    </row>
    <row r="35" spans="2:4" ht="36.75" customHeight="1" thickBot="1">
      <c r="B35" s="66" t="s">
        <v>377</v>
      </c>
      <c r="C35" s="67" t="s">
        <v>378</v>
      </c>
      <c r="D35" s="32">
        <v>180000000</v>
      </c>
    </row>
    <row r="36" spans="2:4" ht="36.75" customHeight="1" thickBot="1">
      <c r="B36" s="66" t="s">
        <v>379</v>
      </c>
      <c r="C36" s="67" t="s">
        <v>380</v>
      </c>
      <c r="D36" s="32">
        <v>180000000</v>
      </c>
    </row>
    <row r="37" spans="2:4" ht="36.75" customHeight="1" thickBot="1">
      <c r="B37" s="68" t="s">
        <v>381</v>
      </c>
      <c r="C37" s="69" t="s">
        <v>382</v>
      </c>
      <c r="D37" s="34">
        <v>180000000</v>
      </c>
    </row>
    <row r="38" spans="2:4" ht="36.75" customHeight="1" thickBot="1">
      <c r="B38" s="66" t="s">
        <v>383</v>
      </c>
      <c r="C38" s="67" t="s">
        <v>384</v>
      </c>
      <c r="D38" s="32">
        <v>215000000</v>
      </c>
    </row>
    <row r="39" spans="2:4" ht="36.75" customHeight="1" thickBot="1">
      <c r="B39" s="66" t="s">
        <v>385</v>
      </c>
      <c r="C39" s="67" t="s">
        <v>386</v>
      </c>
      <c r="D39" s="32">
        <v>215000000</v>
      </c>
    </row>
    <row r="40" spans="2:4" ht="36.75" customHeight="1" thickBot="1">
      <c r="B40" s="66" t="s">
        <v>387</v>
      </c>
      <c r="C40" s="67" t="s">
        <v>388</v>
      </c>
      <c r="D40" s="32">
        <v>215000000</v>
      </c>
    </row>
    <row r="41" spans="2:4" ht="36.75" customHeight="1" thickBot="1">
      <c r="B41" s="68" t="s">
        <v>389</v>
      </c>
      <c r="C41" s="69" t="s">
        <v>390</v>
      </c>
      <c r="D41" s="34">
        <v>215000000</v>
      </c>
    </row>
    <row r="42" spans="2:4" ht="36.75" customHeight="1" thickBot="1">
      <c r="B42" s="66" t="s">
        <v>391</v>
      </c>
      <c r="C42" s="67" t="s">
        <v>392</v>
      </c>
      <c r="D42" s="32">
        <v>585000000</v>
      </c>
    </row>
    <row r="43" spans="2:4" ht="36.75" customHeight="1" thickBot="1">
      <c r="B43" s="66" t="s">
        <v>393</v>
      </c>
      <c r="C43" s="67" t="s">
        <v>394</v>
      </c>
      <c r="D43" s="32">
        <v>585000000</v>
      </c>
    </row>
    <row r="44" spans="2:4" ht="36.75" customHeight="1" thickBot="1">
      <c r="B44" s="68" t="s">
        <v>395</v>
      </c>
      <c r="C44" s="69" t="s">
        <v>396</v>
      </c>
      <c r="D44" s="34">
        <v>355000000</v>
      </c>
    </row>
    <row r="45" spans="2:4" ht="36.75" customHeight="1" thickBot="1">
      <c r="B45" s="68" t="s">
        <v>397</v>
      </c>
      <c r="C45" s="69" t="s">
        <v>398</v>
      </c>
      <c r="D45" s="34">
        <v>230000000</v>
      </c>
    </row>
    <row r="46" spans="2:4" ht="36.75" customHeight="1" thickBot="1">
      <c r="B46" s="66" t="s">
        <v>399</v>
      </c>
      <c r="C46" s="67" t="s">
        <v>400</v>
      </c>
      <c r="D46" s="32">
        <v>175000000</v>
      </c>
    </row>
    <row r="47" spans="2:4" ht="36.75" customHeight="1" thickBot="1">
      <c r="B47" s="68" t="s">
        <v>401</v>
      </c>
      <c r="C47" s="69" t="s">
        <v>402</v>
      </c>
      <c r="D47" s="34">
        <v>175000000</v>
      </c>
    </row>
    <row r="48" spans="2:4" ht="36.75" customHeight="1" thickBot="1">
      <c r="B48" s="66" t="s">
        <v>403</v>
      </c>
      <c r="C48" s="67" t="s">
        <v>152</v>
      </c>
      <c r="D48" s="32">
        <v>30137715</v>
      </c>
    </row>
    <row r="49" spans="2:4" ht="36.75" customHeight="1" thickBot="1">
      <c r="B49" s="66" t="s">
        <v>404</v>
      </c>
      <c r="C49" s="67" t="s">
        <v>405</v>
      </c>
      <c r="D49" s="32">
        <v>30137715</v>
      </c>
    </row>
    <row r="50" spans="2:4" ht="36.75" customHeight="1" thickBot="1">
      <c r="B50" s="68" t="s">
        <v>406</v>
      </c>
      <c r="C50" s="69" t="s">
        <v>407</v>
      </c>
      <c r="D50" s="34">
        <v>30137715</v>
      </c>
    </row>
    <row r="51" spans="2:4" ht="36.75" customHeight="1" thickBot="1">
      <c r="B51" s="12" t="s">
        <v>408</v>
      </c>
      <c r="C51" s="12" t="s">
        <v>409</v>
      </c>
      <c r="D51" s="33">
        <v>822263314</v>
      </c>
    </row>
    <row r="52" spans="2:4" ht="36.75" customHeight="1" thickBot="1">
      <c r="B52" s="66" t="s">
        <v>410</v>
      </c>
      <c r="C52" s="67" t="s">
        <v>218</v>
      </c>
      <c r="D52" s="32">
        <v>822263314</v>
      </c>
    </row>
    <row r="53" spans="2:4" ht="36.75" customHeight="1" thickBot="1">
      <c r="B53" s="66" t="s">
        <v>411</v>
      </c>
      <c r="C53" s="67" t="s">
        <v>412</v>
      </c>
      <c r="D53" s="32">
        <v>822263314</v>
      </c>
    </row>
    <row r="54" spans="2:4" ht="36.75" customHeight="1" thickBot="1">
      <c r="B54" s="68" t="s">
        <v>413</v>
      </c>
      <c r="C54" s="69" t="s">
        <v>414</v>
      </c>
      <c r="D54" s="34">
        <v>807409769</v>
      </c>
    </row>
    <row r="55" spans="2:4" ht="36.75" customHeight="1" thickBot="1">
      <c r="B55" s="68" t="s">
        <v>415</v>
      </c>
      <c r="C55" s="69" t="s">
        <v>416</v>
      </c>
      <c r="D55" s="34">
        <v>14853545</v>
      </c>
    </row>
    <row r="56" spans="2:4" ht="36.75" customHeight="1" thickBot="1">
      <c r="B56" s="12" t="s">
        <v>417</v>
      </c>
      <c r="C56" s="12" t="s">
        <v>418</v>
      </c>
      <c r="D56" s="33">
        <v>1100000000</v>
      </c>
    </row>
    <row r="57" spans="2:4" ht="36.75" customHeight="1" thickBot="1">
      <c r="B57" s="68" t="s">
        <v>419</v>
      </c>
      <c r="C57" s="69" t="s">
        <v>420</v>
      </c>
      <c r="D57" s="34">
        <v>1100000000</v>
      </c>
    </row>
    <row r="58" spans="2:4" ht="36.75" customHeight="1" thickBot="1">
      <c r="B58" s="70" t="s">
        <v>421</v>
      </c>
      <c r="C58" s="34" t="s">
        <v>422</v>
      </c>
      <c r="D58" s="34">
        <v>1100000000</v>
      </c>
    </row>
  </sheetData>
  <mergeCells count="5">
    <mergeCell ref="B3:D3"/>
    <mergeCell ref="B4:D4"/>
    <mergeCell ref="B5:D5"/>
    <mergeCell ref="B8:C8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1"/>
  <sheetViews>
    <sheetView workbookViewId="0">
      <selection activeCell="G170" sqref="G170"/>
    </sheetView>
  </sheetViews>
  <sheetFormatPr baseColWidth="10" defaultRowHeight="15" outlineLevelRow="2"/>
  <cols>
    <col min="1" max="1" width="11.42578125" style="1"/>
    <col min="2" max="2" width="30.42578125" style="1" customWidth="1"/>
    <col min="3" max="3" width="11.42578125" style="1"/>
    <col min="4" max="4" width="72" style="2" customWidth="1"/>
    <col min="5" max="5" width="24" style="3" customWidth="1"/>
    <col min="6" max="16384" width="11.42578125" style="1"/>
  </cols>
  <sheetData>
    <row r="2" spans="2:5" ht="22.5" customHeight="1">
      <c r="C2" s="71" t="s">
        <v>0</v>
      </c>
      <c r="D2" s="71"/>
      <c r="E2" s="71"/>
    </row>
    <row r="3" spans="2:5" ht="22.5" customHeight="1">
      <c r="C3" s="71" t="s">
        <v>163</v>
      </c>
      <c r="D3" s="71"/>
      <c r="E3" s="71"/>
    </row>
    <row r="4" spans="2:5" ht="24.75" customHeight="1">
      <c r="C4" s="71" t="s">
        <v>317</v>
      </c>
      <c r="D4" s="71"/>
      <c r="E4" s="71"/>
    </row>
    <row r="5" spans="2:5" ht="26.25" customHeight="1">
      <c r="C5" s="72"/>
      <c r="D5" s="72"/>
      <c r="E5" s="72"/>
    </row>
    <row r="6" spans="2:5" ht="24" customHeight="1" thickBot="1">
      <c r="C6" s="72"/>
      <c r="D6" s="72"/>
      <c r="E6" s="72"/>
    </row>
    <row r="7" spans="2:5" ht="28.5" customHeight="1" thickBot="1">
      <c r="B7" s="73" t="s">
        <v>240</v>
      </c>
      <c r="C7" s="74"/>
      <c r="D7" s="75"/>
      <c r="E7" s="25" t="s">
        <v>164</v>
      </c>
    </row>
    <row r="8" spans="2:5" ht="29.85" hidden="1" customHeight="1" outlineLevel="2" thickBot="1">
      <c r="B8" s="12" t="s">
        <v>237</v>
      </c>
      <c r="C8" s="12" t="s">
        <v>1</v>
      </c>
      <c r="D8" s="12" t="s">
        <v>2</v>
      </c>
      <c r="E8" s="33">
        <f>E9+E13+E16+E22+E25</f>
        <v>2538629080.3400002</v>
      </c>
    </row>
    <row r="9" spans="2:5" ht="29.85" hidden="1" customHeight="1" outlineLevel="2" thickBot="1">
      <c r="B9" s="6" t="s">
        <v>237</v>
      </c>
      <c r="C9" s="6" t="s">
        <v>3</v>
      </c>
      <c r="D9" s="7" t="s">
        <v>4</v>
      </c>
      <c r="E9" s="50">
        <f>E10+E11+E12</f>
        <v>1079017012.3400002</v>
      </c>
    </row>
    <row r="10" spans="2:5" ht="29.85" hidden="1" customHeight="1" outlineLevel="2" thickBot="1">
      <c r="B10" s="4" t="s">
        <v>237</v>
      </c>
      <c r="C10" s="4" t="s">
        <v>5</v>
      </c>
      <c r="D10" s="5" t="s">
        <v>6</v>
      </c>
      <c r="E10" s="34">
        <v>1038072844.34</v>
      </c>
    </row>
    <row r="11" spans="2:5" ht="29.85" hidden="1" customHeight="1" outlineLevel="2" thickBot="1">
      <c r="B11" s="4" t="s">
        <v>237</v>
      </c>
      <c r="C11" s="4" t="s">
        <v>7</v>
      </c>
      <c r="D11" s="5" t="s">
        <v>8</v>
      </c>
      <c r="E11" s="34">
        <v>18444168</v>
      </c>
    </row>
    <row r="12" spans="2:5" ht="29.85" hidden="1" customHeight="1" outlineLevel="2" thickBot="1">
      <c r="B12" s="4" t="s">
        <v>237</v>
      </c>
      <c r="C12" s="4" t="s">
        <v>9</v>
      </c>
      <c r="D12" s="5" t="s">
        <v>10</v>
      </c>
      <c r="E12" s="34">
        <v>22500000</v>
      </c>
    </row>
    <row r="13" spans="2:5" ht="29.85" hidden="1" customHeight="1" outlineLevel="2" thickBot="1">
      <c r="B13" s="6" t="s">
        <v>237</v>
      </c>
      <c r="C13" s="6" t="s">
        <v>11</v>
      </c>
      <c r="D13" s="7" t="s">
        <v>12</v>
      </c>
      <c r="E13" s="32">
        <f>E14+E15</f>
        <v>229877976</v>
      </c>
    </row>
    <row r="14" spans="2:5" ht="29.85" hidden="1" customHeight="1" outlineLevel="2" thickBot="1">
      <c r="B14" s="4" t="s">
        <v>237</v>
      </c>
      <c r="C14" s="4" t="s">
        <v>13</v>
      </c>
      <c r="D14" s="5" t="s">
        <v>14</v>
      </c>
      <c r="E14" s="34">
        <v>24700000</v>
      </c>
    </row>
    <row r="15" spans="2:5" ht="29.85" hidden="1" customHeight="1" outlineLevel="2" thickBot="1">
      <c r="B15" s="4" t="s">
        <v>237</v>
      </c>
      <c r="C15" s="4" t="s">
        <v>15</v>
      </c>
      <c r="D15" s="5" t="s">
        <v>16</v>
      </c>
      <c r="E15" s="34">
        <v>205177976</v>
      </c>
    </row>
    <row r="16" spans="2:5" ht="29.85" hidden="1" customHeight="1" outlineLevel="2" thickBot="1">
      <c r="B16" s="6" t="s">
        <v>237</v>
      </c>
      <c r="C16" s="6" t="s">
        <v>17</v>
      </c>
      <c r="D16" s="7" t="s">
        <v>18</v>
      </c>
      <c r="E16" s="32">
        <f>E17+E18+E19+E20+E21</f>
        <v>876417220</v>
      </c>
    </row>
    <row r="17" spans="2:5" ht="29.85" hidden="1" customHeight="1" outlineLevel="2" thickBot="1">
      <c r="B17" s="4" t="s">
        <v>237</v>
      </c>
      <c r="C17" s="4" t="s">
        <v>19</v>
      </c>
      <c r="D17" s="5" t="s">
        <v>20</v>
      </c>
      <c r="E17" s="34">
        <v>352407132</v>
      </c>
    </row>
    <row r="18" spans="2:5" ht="29.85" hidden="1" customHeight="1" outlineLevel="2" thickBot="1">
      <c r="B18" s="4" t="s">
        <v>237</v>
      </c>
      <c r="C18" s="4" t="s">
        <v>21</v>
      </c>
      <c r="D18" s="5" t="s">
        <v>22</v>
      </c>
      <c r="E18" s="34">
        <v>214031059</v>
      </c>
    </row>
    <row r="19" spans="2:5" ht="29.85" hidden="1" customHeight="1" outlineLevel="2" thickBot="1">
      <c r="B19" s="4" t="s">
        <v>237</v>
      </c>
      <c r="C19" s="4" t="s">
        <v>23</v>
      </c>
      <c r="D19" s="5" t="s">
        <v>24</v>
      </c>
      <c r="E19" s="34">
        <v>152318018</v>
      </c>
    </row>
    <row r="20" spans="2:5" ht="29.85" hidden="1" customHeight="1" outlineLevel="2" thickBot="1">
      <c r="B20" s="4" t="s">
        <v>237</v>
      </c>
      <c r="C20" s="4" t="s">
        <v>25</v>
      </c>
      <c r="D20" s="5" t="s">
        <v>26</v>
      </c>
      <c r="E20" s="34">
        <v>136624872</v>
      </c>
    </row>
    <row r="21" spans="2:5" ht="29.85" hidden="1" customHeight="1" outlineLevel="2" thickBot="1">
      <c r="B21" s="4" t="s">
        <v>237</v>
      </c>
      <c r="C21" s="4" t="s">
        <v>27</v>
      </c>
      <c r="D21" s="5" t="s">
        <v>28</v>
      </c>
      <c r="E21" s="34">
        <v>21036139</v>
      </c>
    </row>
    <row r="22" spans="2:5" ht="29.85" hidden="1" customHeight="1" outlineLevel="2" thickBot="1">
      <c r="B22" s="6" t="s">
        <v>237</v>
      </c>
      <c r="C22" s="6" t="s">
        <v>29</v>
      </c>
      <c r="D22" s="7" t="s">
        <v>30</v>
      </c>
      <c r="E22" s="32">
        <f>E23+E24</f>
        <v>178212079</v>
      </c>
    </row>
    <row r="23" spans="2:5" ht="29.85" hidden="1" customHeight="1" outlineLevel="2" thickBot="1">
      <c r="B23" s="4" t="s">
        <v>237</v>
      </c>
      <c r="C23" s="4" t="s">
        <v>31</v>
      </c>
      <c r="D23" s="5" t="s">
        <v>32</v>
      </c>
      <c r="E23" s="34">
        <v>169072998</v>
      </c>
    </row>
    <row r="24" spans="2:5" ht="29.85" hidden="1" customHeight="1" outlineLevel="2" thickBot="1">
      <c r="B24" s="4" t="s">
        <v>237</v>
      </c>
      <c r="C24" s="4" t="s">
        <v>33</v>
      </c>
      <c r="D24" s="5" t="s">
        <v>34</v>
      </c>
      <c r="E24" s="34">
        <v>9139081</v>
      </c>
    </row>
    <row r="25" spans="2:5" ht="29.85" hidden="1" customHeight="1" outlineLevel="2" thickBot="1">
      <c r="B25" s="6" t="s">
        <v>237</v>
      </c>
      <c r="C25" s="6" t="s">
        <v>35</v>
      </c>
      <c r="D25" s="7" t="s">
        <v>36</v>
      </c>
      <c r="E25" s="32">
        <f>E26+E27+E28</f>
        <v>175104793</v>
      </c>
    </row>
    <row r="26" spans="2:5" ht="29.85" hidden="1" customHeight="1" outlineLevel="2" thickBot="1">
      <c r="B26" s="4" t="s">
        <v>237</v>
      </c>
      <c r="C26" s="4" t="s">
        <v>37</v>
      </c>
      <c r="D26" s="5" t="s">
        <v>38</v>
      </c>
      <c r="E26" s="34">
        <v>92853064</v>
      </c>
    </row>
    <row r="27" spans="2:5" ht="29.85" hidden="1" customHeight="1" outlineLevel="2" thickBot="1">
      <c r="B27" s="4" t="s">
        <v>237</v>
      </c>
      <c r="C27" s="4" t="s">
        <v>39</v>
      </c>
      <c r="D27" s="5" t="s">
        <v>40</v>
      </c>
      <c r="E27" s="34">
        <v>27417244</v>
      </c>
    </row>
    <row r="28" spans="2:5" ht="29.85" hidden="1" customHeight="1" outlineLevel="2" thickBot="1">
      <c r="B28" s="4" t="s">
        <v>237</v>
      </c>
      <c r="C28" s="4" t="s">
        <v>41</v>
      </c>
      <c r="D28" s="5" t="s">
        <v>42</v>
      </c>
      <c r="E28" s="34">
        <v>54834485</v>
      </c>
    </row>
    <row r="29" spans="2:5" ht="29.85" hidden="1" customHeight="1" outlineLevel="2" thickBot="1">
      <c r="B29" s="12" t="s">
        <v>237</v>
      </c>
      <c r="C29" s="12" t="s">
        <v>43</v>
      </c>
      <c r="D29" s="12" t="s">
        <v>44</v>
      </c>
      <c r="E29" s="33">
        <f>E30+E33+E38+E44+E49+E54+E56+E60+E68+E70</f>
        <v>1312658849</v>
      </c>
    </row>
    <row r="30" spans="2:5" s="51" customFormat="1" ht="29.85" hidden="1" customHeight="1" outlineLevel="2" thickBot="1">
      <c r="B30" s="6" t="s">
        <v>237</v>
      </c>
      <c r="C30" s="6" t="s">
        <v>273</v>
      </c>
      <c r="D30" s="7" t="s">
        <v>274</v>
      </c>
      <c r="E30" s="32">
        <f>E31+E32</f>
        <v>5250000</v>
      </c>
    </row>
    <row r="31" spans="2:5" s="51" customFormat="1" ht="29.85" hidden="1" customHeight="1" outlineLevel="2" thickBot="1">
      <c r="B31" s="4" t="s">
        <v>237</v>
      </c>
      <c r="C31" s="4" t="s">
        <v>277</v>
      </c>
      <c r="D31" s="53" t="s">
        <v>275</v>
      </c>
      <c r="E31" s="34">
        <v>1300000</v>
      </c>
    </row>
    <row r="32" spans="2:5" s="51" customFormat="1" ht="29.85" hidden="1" customHeight="1" outlineLevel="2" thickBot="1">
      <c r="B32" s="4" t="s">
        <v>237</v>
      </c>
      <c r="C32" s="4" t="s">
        <v>276</v>
      </c>
      <c r="D32" s="53" t="s">
        <v>278</v>
      </c>
      <c r="E32" s="34">
        <v>3950000</v>
      </c>
    </row>
    <row r="33" spans="2:5" ht="29.85" hidden="1" customHeight="1" outlineLevel="2" thickBot="1">
      <c r="B33" s="6" t="s">
        <v>237</v>
      </c>
      <c r="C33" s="6" t="s">
        <v>45</v>
      </c>
      <c r="D33" s="7" t="s">
        <v>46</v>
      </c>
      <c r="E33" s="34">
        <f>E34+E35+E36+E37</f>
        <v>124700000</v>
      </c>
    </row>
    <row r="34" spans="2:5" ht="29.85" hidden="1" customHeight="1" outlineLevel="2" thickBot="1">
      <c r="B34" s="4" t="s">
        <v>237</v>
      </c>
      <c r="C34" s="4" t="s">
        <v>47</v>
      </c>
      <c r="D34" s="5" t="s">
        <v>48</v>
      </c>
      <c r="E34" s="34">
        <v>26000000</v>
      </c>
    </row>
    <row r="35" spans="2:5" ht="29.85" hidden="1" customHeight="1" outlineLevel="2" thickBot="1">
      <c r="B35" s="4" t="s">
        <v>237</v>
      </c>
      <c r="C35" s="4" t="s">
        <v>49</v>
      </c>
      <c r="D35" s="5" t="s">
        <v>50</v>
      </c>
      <c r="E35" s="34">
        <v>42100000</v>
      </c>
    </row>
    <row r="36" spans="2:5" s="51" customFormat="1" ht="29.85" hidden="1" customHeight="1" outlineLevel="2" thickBot="1">
      <c r="B36" s="4" t="s">
        <v>237</v>
      </c>
      <c r="C36" s="4" t="s">
        <v>279</v>
      </c>
      <c r="D36" s="53" t="s">
        <v>280</v>
      </c>
      <c r="E36" s="34">
        <v>100000</v>
      </c>
    </row>
    <row r="37" spans="2:5" ht="29.85" hidden="1" customHeight="1" outlineLevel="2" thickBot="1">
      <c r="B37" s="4" t="s">
        <v>237</v>
      </c>
      <c r="C37" s="4" t="s">
        <v>51</v>
      </c>
      <c r="D37" s="5" t="s">
        <v>52</v>
      </c>
      <c r="E37" s="34">
        <v>56500000</v>
      </c>
    </row>
    <row r="38" spans="2:5" ht="29.85" hidden="1" customHeight="1" outlineLevel="2" thickBot="1">
      <c r="B38" s="6" t="s">
        <v>237</v>
      </c>
      <c r="C38" s="6" t="s">
        <v>53</v>
      </c>
      <c r="D38" s="7" t="s">
        <v>54</v>
      </c>
      <c r="E38" s="32">
        <f>E39+E40+E41+E42+E43</f>
        <v>252425000</v>
      </c>
    </row>
    <row r="39" spans="2:5" ht="29.85" hidden="1" customHeight="1" outlineLevel="2" thickBot="1">
      <c r="B39" s="4" t="s">
        <v>237</v>
      </c>
      <c r="C39" s="4" t="s">
        <v>55</v>
      </c>
      <c r="D39" s="5" t="s">
        <v>56</v>
      </c>
      <c r="E39" s="34">
        <v>28900000</v>
      </c>
    </row>
    <row r="40" spans="2:5" ht="29.85" hidden="1" customHeight="1" outlineLevel="2" thickBot="1">
      <c r="B40" s="4" t="s">
        <v>237</v>
      </c>
      <c r="C40" s="4" t="s">
        <v>57</v>
      </c>
      <c r="D40" s="5" t="s">
        <v>58</v>
      </c>
      <c r="E40" s="34">
        <v>39700000</v>
      </c>
    </row>
    <row r="41" spans="2:5" ht="29.85" hidden="1" customHeight="1" outlineLevel="2" thickBot="1">
      <c r="B41" s="4" t="s">
        <v>237</v>
      </c>
      <c r="C41" s="4" t="s">
        <v>59</v>
      </c>
      <c r="D41" s="5" t="s">
        <v>60</v>
      </c>
      <c r="E41" s="34">
        <v>11660000</v>
      </c>
    </row>
    <row r="42" spans="2:5" ht="29.85" hidden="1" customHeight="1" outlineLevel="2" thickBot="1">
      <c r="B42" s="4" t="s">
        <v>237</v>
      </c>
      <c r="C42" s="4" t="s">
        <v>61</v>
      </c>
      <c r="D42" s="5" t="s">
        <v>62</v>
      </c>
      <c r="E42" s="34">
        <v>165000000</v>
      </c>
    </row>
    <row r="43" spans="2:5" ht="29.85" hidden="1" customHeight="1" outlineLevel="2" thickBot="1">
      <c r="B43" s="4" t="s">
        <v>237</v>
      </c>
      <c r="C43" s="4" t="s">
        <v>63</v>
      </c>
      <c r="D43" s="5" t="s">
        <v>64</v>
      </c>
      <c r="E43" s="34">
        <v>7165000</v>
      </c>
    </row>
    <row r="44" spans="2:5" ht="29.85" hidden="1" customHeight="1" outlineLevel="2" thickBot="1">
      <c r="B44" s="6" t="s">
        <v>237</v>
      </c>
      <c r="C44" s="6" t="s">
        <v>65</v>
      </c>
      <c r="D44" s="7" t="s">
        <v>66</v>
      </c>
      <c r="E44" s="32">
        <f>E45+E46+E47+E48</f>
        <v>527809797</v>
      </c>
    </row>
    <row r="45" spans="2:5" ht="29.85" hidden="1" customHeight="1" outlineLevel="2" thickBot="1">
      <c r="B45" s="4" t="s">
        <v>237</v>
      </c>
      <c r="C45" s="4" t="s">
        <v>67</v>
      </c>
      <c r="D45" s="5" t="s">
        <v>68</v>
      </c>
      <c r="E45" s="34">
        <v>46000000</v>
      </c>
    </row>
    <row r="46" spans="2:5" s="51" customFormat="1" ht="29.85" hidden="1" customHeight="1" outlineLevel="2" thickBot="1">
      <c r="B46" s="4" t="s">
        <v>237</v>
      </c>
      <c r="C46" s="4" t="s">
        <v>187</v>
      </c>
      <c r="D46" s="53" t="s">
        <v>188</v>
      </c>
      <c r="E46" s="34">
        <v>52000000</v>
      </c>
    </row>
    <row r="47" spans="2:5" ht="29.85" hidden="1" customHeight="1" outlineLevel="2" thickBot="1">
      <c r="B47" s="4" t="s">
        <v>237</v>
      </c>
      <c r="C47" s="4" t="s">
        <v>69</v>
      </c>
      <c r="D47" s="5" t="s">
        <v>70</v>
      </c>
      <c r="E47" s="34">
        <v>106289000</v>
      </c>
    </row>
    <row r="48" spans="2:5" ht="29.85" hidden="1" customHeight="1" outlineLevel="2" thickBot="1">
      <c r="B48" s="4" t="s">
        <v>237</v>
      </c>
      <c r="C48" s="4" t="s">
        <v>71</v>
      </c>
      <c r="D48" s="5" t="s">
        <v>72</v>
      </c>
      <c r="E48" s="34">
        <v>323520797</v>
      </c>
    </row>
    <row r="49" spans="2:5" ht="29.85" hidden="1" customHeight="1" outlineLevel="2" thickBot="1">
      <c r="B49" s="6" t="s">
        <v>237</v>
      </c>
      <c r="C49" s="6" t="s">
        <v>73</v>
      </c>
      <c r="D49" s="7" t="s">
        <v>74</v>
      </c>
      <c r="E49" s="32">
        <f>E50+E51+E52+E53</f>
        <v>25400000</v>
      </c>
    </row>
    <row r="50" spans="2:5" s="51" customFormat="1" ht="29.85" hidden="1" customHeight="1" outlineLevel="2" thickBot="1">
      <c r="B50" s="4" t="s">
        <v>237</v>
      </c>
      <c r="C50" s="4" t="s">
        <v>281</v>
      </c>
      <c r="D50" s="53" t="s">
        <v>284</v>
      </c>
      <c r="E50" s="34">
        <v>300000</v>
      </c>
    </row>
    <row r="51" spans="2:5" ht="29.85" hidden="1" customHeight="1" outlineLevel="2" thickBot="1">
      <c r="B51" s="4" t="s">
        <v>237</v>
      </c>
      <c r="C51" s="4" t="s">
        <v>75</v>
      </c>
      <c r="D51" s="5" t="s">
        <v>76</v>
      </c>
      <c r="E51" s="34">
        <v>3100000</v>
      </c>
    </row>
    <row r="52" spans="2:5" s="51" customFormat="1" ht="29.85" hidden="1" customHeight="1" outlineLevel="2" thickBot="1">
      <c r="B52" s="4" t="s">
        <v>237</v>
      </c>
      <c r="C52" s="4" t="s">
        <v>282</v>
      </c>
      <c r="D52" s="53" t="s">
        <v>285</v>
      </c>
      <c r="E52" s="34">
        <v>14000000</v>
      </c>
    </row>
    <row r="53" spans="2:5" s="51" customFormat="1" ht="29.85" hidden="1" customHeight="1" outlineLevel="2" thickBot="1">
      <c r="B53" s="4" t="s">
        <v>237</v>
      </c>
      <c r="C53" s="4" t="s">
        <v>283</v>
      </c>
      <c r="D53" s="53" t="s">
        <v>286</v>
      </c>
      <c r="E53" s="34">
        <v>8000000</v>
      </c>
    </row>
    <row r="54" spans="2:5" ht="29.85" hidden="1" customHeight="1" outlineLevel="2" thickBot="1">
      <c r="B54" s="6" t="s">
        <v>237</v>
      </c>
      <c r="C54" s="6" t="s">
        <v>77</v>
      </c>
      <c r="D54" s="7" t="s">
        <v>78</v>
      </c>
      <c r="E54" s="32">
        <f>E55</f>
        <v>50019612</v>
      </c>
    </row>
    <row r="55" spans="2:5" ht="29.85" hidden="1" customHeight="1" outlineLevel="2" thickBot="1">
      <c r="B55" s="4" t="s">
        <v>237</v>
      </c>
      <c r="C55" s="4" t="s">
        <v>79</v>
      </c>
      <c r="D55" s="5" t="s">
        <v>80</v>
      </c>
      <c r="E55" s="34">
        <v>50019612</v>
      </c>
    </row>
    <row r="56" spans="2:5" ht="29.85" hidden="1" customHeight="1" outlineLevel="2" thickBot="1">
      <c r="B56" s="6" t="s">
        <v>237</v>
      </c>
      <c r="C56" s="6" t="s">
        <v>81</v>
      </c>
      <c r="D56" s="7" t="s">
        <v>82</v>
      </c>
      <c r="E56" s="32">
        <f>E57+E58+E59</f>
        <v>108365000</v>
      </c>
    </row>
    <row r="57" spans="2:5" ht="29.85" hidden="1" customHeight="1" outlineLevel="2" thickBot="1">
      <c r="B57" s="4" t="s">
        <v>237</v>
      </c>
      <c r="C57" s="4" t="s">
        <v>83</v>
      </c>
      <c r="D57" s="5" t="s">
        <v>84</v>
      </c>
      <c r="E57" s="34">
        <v>80220000</v>
      </c>
    </row>
    <row r="58" spans="2:5" ht="29.85" hidden="1" customHeight="1" outlineLevel="2" thickBot="1">
      <c r="B58" s="4" t="s">
        <v>237</v>
      </c>
      <c r="C58" s="4" t="s">
        <v>85</v>
      </c>
      <c r="D58" s="5" t="s">
        <v>86</v>
      </c>
      <c r="E58" s="34">
        <v>27145000</v>
      </c>
    </row>
    <row r="59" spans="2:5" ht="29.85" hidden="1" customHeight="1" outlineLevel="2" thickBot="1">
      <c r="B59" s="4" t="s">
        <v>237</v>
      </c>
      <c r="C59" s="4" t="s">
        <v>87</v>
      </c>
      <c r="D59" s="5" t="s">
        <v>88</v>
      </c>
      <c r="E59" s="34">
        <v>1000000</v>
      </c>
    </row>
    <row r="60" spans="2:5" ht="29.85" hidden="1" customHeight="1" outlineLevel="2" thickBot="1">
      <c r="B60" s="6" t="s">
        <v>237</v>
      </c>
      <c r="C60" s="6" t="s">
        <v>89</v>
      </c>
      <c r="D60" s="7" t="s">
        <v>90</v>
      </c>
      <c r="E60" s="32">
        <f>E61+E62+E63+E64+E65+E66+E67</f>
        <v>215989440</v>
      </c>
    </row>
    <row r="61" spans="2:5" ht="29.85" hidden="1" customHeight="1" outlineLevel="2" thickBot="1">
      <c r="B61" s="4" t="s">
        <v>237</v>
      </c>
      <c r="C61" s="4" t="s">
        <v>91</v>
      </c>
      <c r="D61" s="5" t="s">
        <v>92</v>
      </c>
      <c r="E61" s="34">
        <v>10300000</v>
      </c>
    </row>
    <row r="62" spans="2:5" s="51" customFormat="1" ht="29.85" hidden="1" customHeight="1" outlineLevel="2" thickBot="1">
      <c r="B62" s="4" t="s">
        <v>237</v>
      </c>
      <c r="C62" s="4" t="s">
        <v>168</v>
      </c>
      <c r="D62" s="53" t="s">
        <v>169</v>
      </c>
      <c r="E62" s="34">
        <v>9569440</v>
      </c>
    </row>
    <row r="63" spans="2:5" ht="29.85" hidden="1" customHeight="1" outlineLevel="2" thickBot="1">
      <c r="B63" s="4" t="s">
        <v>237</v>
      </c>
      <c r="C63" s="4" t="s">
        <v>93</v>
      </c>
      <c r="D63" s="5" t="s">
        <v>94</v>
      </c>
      <c r="E63" s="34">
        <v>2500000</v>
      </c>
    </row>
    <row r="64" spans="2:5" s="51" customFormat="1" ht="29.85" hidden="1" customHeight="1" outlineLevel="2" thickBot="1">
      <c r="B64" s="4" t="s">
        <v>237</v>
      </c>
      <c r="C64" s="4" t="s">
        <v>287</v>
      </c>
      <c r="D64" s="53" t="s">
        <v>288</v>
      </c>
      <c r="E64" s="34">
        <v>800000</v>
      </c>
    </row>
    <row r="65" spans="2:5" ht="29.85" hidden="1" customHeight="1" outlineLevel="2" thickBot="1">
      <c r="B65" s="4" t="s">
        <v>237</v>
      </c>
      <c r="C65" s="4" t="s">
        <v>95</v>
      </c>
      <c r="D65" s="5" t="s">
        <v>96</v>
      </c>
      <c r="E65" s="34">
        <v>8600000</v>
      </c>
    </row>
    <row r="66" spans="2:5" ht="29.85" hidden="1" customHeight="1" outlineLevel="2" thickBot="1">
      <c r="B66" s="4" t="s">
        <v>237</v>
      </c>
      <c r="C66" s="4" t="s">
        <v>97</v>
      </c>
      <c r="D66" s="5" t="s">
        <v>98</v>
      </c>
      <c r="E66" s="34">
        <v>182500000</v>
      </c>
    </row>
    <row r="67" spans="2:5" s="51" customFormat="1" ht="29.85" hidden="1" customHeight="1" outlineLevel="2" thickBot="1">
      <c r="B67" s="4" t="s">
        <v>237</v>
      </c>
      <c r="C67" s="4" t="s">
        <v>183</v>
      </c>
      <c r="D67" s="53" t="s">
        <v>289</v>
      </c>
      <c r="E67" s="34">
        <v>1720000</v>
      </c>
    </row>
    <row r="68" spans="2:5" s="51" customFormat="1" ht="29.85" hidden="1" customHeight="1" outlineLevel="2" thickBot="1">
      <c r="B68" s="6" t="s">
        <v>237</v>
      </c>
      <c r="C68" s="6" t="s">
        <v>194</v>
      </c>
      <c r="D68" s="7" t="s">
        <v>195</v>
      </c>
      <c r="E68" s="32">
        <f>E69</f>
        <v>1700000</v>
      </c>
    </row>
    <row r="69" spans="2:5" s="51" customFormat="1" ht="29.85" hidden="1" customHeight="1" outlineLevel="2" thickBot="1">
      <c r="B69" s="4" t="s">
        <v>237</v>
      </c>
      <c r="C69" s="4" t="s">
        <v>196</v>
      </c>
      <c r="D69" s="53" t="s">
        <v>197</v>
      </c>
      <c r="E69" s="34">
        <v>1700000</v>
      </c>
    </row>
    <row r="70" spans="2:5" s="51" customFormat="1" ht="29.85" hidden="1" customHeight="1" outlineLevel="2" thickBot="1">
      <c r="B70" s="6" t="s">
        <v>237</v>
      </c>
      <c r="C70" s="6" t="s">
        <v>290</v>
      </c>
      <c r="D70" s="7" t="s">
        <v>291</v>
      </c>
      <c r="E70" s="32">
        <f>E71</f>
        <v>1000000</v>
      </c>
    </row>
    <row r="71" spans="2:5" s="51" customFormat="1" ht="29.85" hidden="1" customHeight="1" outlineLevel="2" thickBot="1">
      <c r="B71" s="4" t="s">
        <v>237</v>
      </c>
      <c r="C71" s="4" t="s">
        <v>79</v>
      </c>
      <c r="D71" s="53" t="s">
        <v>292</v>
      </c>
      <c r="E71" s="34">
        <v>1000000</v>
      </c>
    </row>
    <row r="72" spans="2:5" ht="29.85" hidden="1" customHeight="1" outlineLevel="2" thickBot="1">
      <c r="B72" s="58" t="s">
        <v>237</v>
      </c>
      <c r="C72" s="12" t="s">
        <v>99</v>
      </c>
      <c r="D72" s="12" t="s">
        <v>100</v>
      </c>
      <c r="E72" s="33">
        <f>E73+E78+E81+E86+E89</f>
        <v>112958760</v>
      </c>
    </row>
    <row r="73" spans="2:5" ht="29.85" hidden="1" customHeight="1" outlineLevel="2" thickBot="1">
      <c r="B73" s="6" t="s">
        <v>237</v>
      </c>
      <c r="C73" s="6" t="s">
        <v>101</v>
      </c>
      <c r="D73" s="7" t="s">
        <v>102</v>
      </c>
      <c r="E73" s="32">
        <f>E74+E75+E76+E77</f>
        <v>30373760</v>
      </c>
    </row>
    <row r="74" spans="2:5" ht="29.85" hidden="1" customHeight="1" outlineLevel="2" thickBot="1">
      <c r="B74" s="4" t="s">
        <v>237</v>
      </c>
      <c r="C74" s="4" t="s">
        <v>103</v>
      </c>
      <c r="D74" s="5" t="s">
        <v>104</v>
      </c>
      <c r="E74" s="34">
        <v>4113760</v>
      </c>
    </row>
    <row r="75" spans="2:5" s="51" customFormat="1" ht="29.85" hidden="1" customHeight="1" outlineLevel="2" thickBot="1">
      <c r="B75" s="4" t="s">
        <v>237</v>
      </c>
      <c r="C75" s="4" t="s">
        <v>180</v>
      </c>
      <c r="D75" s="53" t="s">
        <v>293</v>
      </c>
      <c r="E75" s="34">
        <v>2360000</v>
      </c>
    </row>
    <row r="76" spans="2:5" ht="29.85" hidden="1" customHeight="1" outlineLevel="2" thickBot="1">
      <c r="B76" s="4" t="s">
        <v>237</v>
      </c>
      <c r="C76" s="4" t="s">
        <v>105</v>
      </c>
      <c r="D76" s="5" t="s">
        <v>106</v>
      </c>
      <c r="E76" s="34">
        <v>23400000</v>
      </c>
    </row>
    <row r="77" spans="2:5" s="51" customFormat="1" ht="29.85" hidden="1" customHeight="1" outlineLevel="2" thickBot="1">
      <c r="B77" s="4" t="s">
        <v>237</v>
      </c>
      <c r="C77" s="4" t="s">
        <v>177</v>
      </c>
      <c r="D77" s="53" t="s">
        <v>294</v>
      </c>
      <c r="E77" s="34">
        <v>500000</v>
      </c>
    </row>
    <row r="78" spans="2:5" ht="29.85" hidden="1" customHeight="1" outlineLevel="2" thickBot="1">
      <c r="B78" s="6" t="s">
        <v>237</v>
      </c>
      <c r="C78" s="6" t="s">
        <v>107</v>
      </c>
      <c r="D78" s="7" t="s">
        <v>108</v>
      </c>
      <c r="E78" s="32">
        <f>E79+E80</f>
        <v>4250000</v>
      </c>
    </row>
    <row r="79" spans="2:5" s="51" customFormat="1" ht="29.85" hidden="1" customHeight="1" outlineLevel="2" thickBot="1">
      <c r="B79" s="4" t="s">
        <v>237</v>
      </c>
      <c r="C79" s="4" t="s">
        <v>295</v>
      </c>
      <c r="D79" s="53" t="s">
        <v>296</v>
      </c>
      <c r="E79" s="34">
        <v>250000</v>
      </c>
    </row>
    <row r="80" spans="2:5" ht="29.85" hidden="1" customHeight="1" outlineLevel="2" thickBot="1">
      <c r="B80" s="4" t="s">
        <v>237</v>
      </c>
      <c r="C80" s="4" t="s">
        <v>109</v>
      </c>
      <c r="D80" s="5" t="s">
        <v>110</v>
      </c>
      <c r="E80" s="34">
        <v>4000000</v>
      </c>
    </row>
    <row r="81" spans="2:5" ht="29.85" hidden="1" customHeight="1" outlineLevel="2" thickBot="1">
      <c r="B81" s="6" t="s">
        <v>237</v>
      </c>
      <c r="C81" s="6" t="s">
        <v>111</v>
      </c>
      <c r="D81" s="7" t="s">
        <v>112</v>
      </c>
      <c r="E81" s="32">
        <f>E82+E83+E84+E85</f>
        <v>4340000</v>
      </c>
    </row>
    <row r="82" spans="2:5" ht="29.85" hidden="1" customHeight="1" outlineLevel="2" thickBot="1">
      <c r="B82" s="4" t="s">
        <v>237</v>
      </c>
      <c r="C82" s="4" t="s">
        <v>113</v>
      </c>
      <c r="D82" s="5" t="s">
        <v>114</v>
      </c>
      <c r="E82" s="34">
        <v>1400000</v>
      </c>
    </row>
    <row r="83" spans="2:5" s="51" customFormat="1" ht="29.85" hidden="1" customHeight="1" outlineLevel="2" thickBot="1">
      <c r="B83" s="4" t="s">
        <v>237</v>
      </c>
      <c r="C83" s="4" t="s">
        <v>170</v>
      </c>
      <c r="D83" s="53" t="s">
        <v>171</v>
      </c>
      <c r="E83" s="34">
        <v>100000</v>
      </c>
    </row>
    <row r="84" spans="2:5" ht="29.85" hidden="1" customHeight="1" outlineLevel="2" thickBot="1">
      <c r="B84" s="4" t="s">
        <v>237</v>
      </c>
      <c r="C84" s="4" t="s">
        <v>115</v>
      </c>
      <c r="D84" s="5" t="s">
        <v>116</v>
      </c>
      <c r="E84" s="34">
        <v>2490000</v>
      </c>
    </row>
    <row r="85" spans="2:5" ht="29.85" hidden="1" customHeight="1" outlineLevel="2" thickBot="1">
      <c r="B85" s="4" t="s">
        <v>237</v>
      </c>
      <c r="C85" s="4" t="s">
        <v>117</v>
      </c>
      <c r="D85" s="5" t="s">
        <v>118</v>
      </c>
      <c r="E85" s="34">
        <v>350000</v>
      </c>
    </row>
    <row r="86" spans="2:5" ht="29.85" hidden="1" customHeight="1" outlineLevel="2" thickBot="1">
      <c r="B86" s="6" t="s">
        <v>237</v>
      </c>
      <c r="C86" s="6" t="s">
        <v>119</v>
      </c>
      <c r="D86" s="7" t="s">
        <v>120</v>
      </c>
      <c r="E86" s="32">
        <f>E87+E88</f>
        <v>4100000</v>
      </c>
    </row>
    <row r="87" spans="2:5" ht="29.85" hidden="1" customHeight="1" outlineLevel="2" thickBot="1">
      <c r="B87" s="4" t="s">
        <v>237</v>
      </c>
      <c r="C87" s="4" t="s">
        <v>121</v>
      </c>
      <c r="D87" s="5" t="s">
        <v>122</v>
      </c>
      <c r="E87" s="34">
        <v>850000</v>
      </c>
    </row>
    <row r="88" spans="2:5" ht="29.85" hidden="1" customHeight="1" outlineLevel="2" thickBot="1">
      <c r="B88" s="4" t="s">
        <v>237</v>
      </c>
      <c r="C88" s="4" t="s">
        <v>123</v>
      </c>
      <c r="D88" s="5" t="s">
        <v>124</v>
      </c>
      <c r="E88" s="34">
        <v>3250000</v>
      </c>
    </row>
    <row r="89" spans="2:5" ht="29.85" hidden="1" customHeight="1" outlineLevel="2" thickBot="1">
      <c r="B89" s="6" t="s">
        <v>237</v>
      </c>
      <c r="C89" s="6" t="s">
        <v>125</v>
      </c>
      <c r="D89" s="7" t="s">
        <v>126</v>
      </c>
      <c r="E89" s="32">
        <f>E90+E91+E92+E93+E95+E96+E94</f>
        <v>69895000</v>
      </c>
    </row>
    <row r="90" spans="2:5" ht="29.85" hidden="1" customHeight="1" outlineLevel="2" thickBot="1">
      <c r="B90" s="4" t="s">
        <v>237</v>
      </c>
      <c r="C90" s="4" t="s">
        <v>127</v>
      </c>
      <c r="D90" s="5" t="s">
        <v>128</v>
      </c>
      <c r="E90" s="34">
        <v>3580000</v>
      </c>
    </row>
    <row r="91" spans="2:5" ht="29.85" hidden="1" customHeight="1" outlineLevel="2" thickBot="1">
      <c r="B91" s="4" t="s">
        <v>237</v>
      </c>
      <c r="C91" s="4" t="s">
        <v>129</v>
      </c>
      <c r="D91" s="5" t="s">
        <v>130</v>
      </c>
      <c r="E91" s="34">
        <v>15550000</v>
      </c>
    </row>
    <row r="92" spans="2:5" ht="29.85" hidden="1" customHeight="1" outlineLevel="2" thickBot="1">
      <c r="B92" s="4" t="s">
        <v>237</v>
      </c>
      <c r="C92" s="4" t="s">
        <v>131</v>
      </c>
      <c r="D92" s="5" t="s">
        <v>132</v>
      </c>
      <c r="E92" s="34">
        <v>24700000</v>
      </c>
    </row>
    <row r="93" spans="2:5" ht="29.85" hidden="1" customHeight="1" outlineLevel="2" thickBot="1">
      <c r="B93" s="4" t="s">
        <v>237</v>
      </c>
      <c r="C93" s="4" t="s">
        <v>133</v>
      </c>
      <c r="D93" s="5" t="s">
        <v>134</v>
      </c>
      <c r="E93" s="34">
        <v>18980000</v>
      </c>
    </row>
    <row r="94" spans="2:5" s="51" customFormat="1" ht="29.85" hidden="1" customHeight="1" outlineLevel="2" thickBot="1">
      <c r="B94" s="4" t="s">
        <v>237</v>
      </c>
      <c r="C94" s="4" t="s">
        <v>297</v>
      </c>
      <c r="D94" s="53" t="s">
        <v>298</v>
      </c>
      <c r="E94" s="34">
        <v>1915000</v>
      </c>
    </row>
    <row r="95" spans="2:5" ht="29.85" hidden="1" customHeight="1" outlineLevel="2" thickBot="1">
      <c r="B95" s="4" t="s">
        <v>237</v>
      </c>
      <c r="C95" s="4" t="s">
        <v>135</v>
      </c>
      <c r="D95" s="5" t="s">
        <v>136</v>
      </c>
      <c r="E95" s="34">
        <v>570000</v>
      </c>
    </row>
    <row r="96" spans="2:5" ht="29.85" hidden="1" customHeight="1" outlineLevel="2" thickBot="1">
      <c r="B96" s="4" t="s">
        <v>237</v>
      </c>
      <c r="C96" s="4" t="s">
        <v>137</v>
      </c>
      <c r="D96" s="5" t="s">
        <v>138</v>
      </c>
      <c r="E96" s="34">
        <v>4600000</v>
      </c>
    </row>
    <row r="97" spans="2:5" ht="29.85" hidden="1" customHeight="1" outlineLevel="2" thickBot="1">
      <c r="B97" s="12" t="s">
        <v>237</v>
      </c>
      <c r="C97" s="12" t="s">
        <v>139</v>
      </c>
      <c r="D97" s="12" t="s">
        <v>140</v>
      </c>
      <c r="E97" s="33">
        <f>E98</f>
        <v>82900000</v>
      </c>
    </row>
    <row r="98" spans="2:5" ht="29.85" hidden="1" customHeight="1" outlineLevel="2" thickBot="1">
      <c r="B98" s="6" t="s">
        <v>237</v>
      </c>
      <c r="C98" s="6" t="s">
        <v>141</v>
      </c>
      <c r="D98" s="7" t="s">
        <v>142</v>
      </c>
      <c r="E98" s="32">
        <f>E99+E100+E101+E102+E103</f>
        <v>82900000</v>
      </c>
    </row>
    <row r="99" spans="2:5" ht="29.85" hidden="1" customHeight="1" outlineLevel="2" thickBot="1">
      <c r="B99" s="4" t="s">
        <v>237</v>
      </c>
      <c r="C99" s="4" t="s">
        <v>143</v>
      </c>
      <c r="D99" s="5" t="s">
        <v>144</v>
      </c>
      <c r="E99" s="34">
        <v>2700000</v>
      </c>
    </row>
    <row r="100" spans="2:5" ht="29.85" hidden="1" customHeight="1" outlineLevel="2" thickBot="1">
      <c r="B100" s="4" t="s">
        <v>237</v>
      </c>
      <c r="C100" s="4" t="s">
        <v>145</v>
      </c>
      <c r="D100" s="5" t="s">
        <v>146</v>
      </c>
      <c r="E100" s="34">
        <v>14500000</v>
      </c>
    </row>
    <row r="101" spans="2:5" ht="29.85" hidden="1" customHeight="1" outlineLevel="2" thickBot="1">
      <c r="B101" s="4" t="s">
        <v>237</v>
      </c>
      <c r="C101" s="4" t="s">
        <v>147</v>
      </c>
      <c r="D101" s="5" t="s">
        <v>148</v>
      </c>
      <c r="E101" s="34">
        <v>60700000</v>
      </c>
    </row>
    <row r="102" spans="2:5" s="51" customFormat="1" ht="29.85" hidden="1" customHeight="1" outlineLevel="2" thickBot="1">
      <c r="B102" s="4" t="s">
        <v>237</v>
      </c>
      <c r="C102" s="4" t="s">
        <v>299</v>
      </c>
      <c r="D102" s="57" t="s">
        <v>300</v>
      </c>
      <c r="E102" s="34">
        <v>2000000</v>
      </c>
    </row>
    <row r="103" spans="2:5" ht="29.85" hidden="1" customHeight="1" outlineLevel="2" thickBot="1">
      <c r="B103" s="4" t="s">
        <v>237</v>
      </c>
      <c r="C103" s="4" t="s">
        <v>149</v>
      </c>
      <c r="D103" s="5" t="s">
        <v>150</v>
      </c>
      <c r="E103" s="34">
        <v>3000000</v>
      </c>
    </row>
    <row r="104" spans="2:5" ht="29.85" hidden="1" customHeight="1" outlineLevel="2" thickBot="1">
      <c r="B104" s="12" t="s">
        <v>237</v>
      </c>
      <c r="C104" s="12" t="s">
        <v>151</v>
      </c>
      <c r="D104" s="12" t="s">
        <v>152</v>
      </c>
      <c r="E104" s="33">
        <f>E105+E107+E109</f>
        <v>100000000</v>
      </c>
    </row>
    <row r="105" spans="2:5" ht="29.85" hidden="1" customHeight="1" outlineLevel="2" thickBot="1">
      <c r="B105" s="6" t="s">
        <v>237</v>
      </c>
      <c r="C105" s="6" t="s">
        <v>153</v>
      </c>
      <c r="D105" s="7" t="s">
        <v>154</v>
      </c>
      <c r="E105" s="32">
        <f>E106</f>
        <v>50000000</v>
      </c>
    </row>
    <row r="106" spans="2:5" ht="29.85" hidden="1" customHeight="1" outlineLevel="2" thickBot="1">
      <c r="B106" s="4" t="s">
        <v>237</v>
      </c>
      <c r="C106" s="4" t="s">
        <v>155</v>
      </c>
      <c r="D106" s="5" t="s">
        <v>156</v>
      </c>
      <c r="E106" s="34">
        <v>50000000</v>
      </c>
    </row>
    <row r="107" spans="2:5" s="51" customFormat="1" ht="29.85" hidden="1" customHeight="1" outlineLevel="2" thickBot="1">
      <c r="B107" s="6" t="s">
        <v>237</v>
      </c>
      <c r="C107" s="6" t="s">
        <v>301</v>
      </c>
      <c r="D107" s="7" t="s">
        <v>259</v>
      </c>
      <c r="E107" s="32">
        <f>E108</f>
        <v>15000000</v>
      </c>
    </row>
    <row r="108" spans="2:5" s="51" customFormat="1" ht="29.85" hidden="1" customHeight="1" outlineLevel="2" thickBot="1">
      <c r="B108" s="4" t="s">
        <v>237</v>
      </c>
      <c r="C108" s="4" t="s">
        <v>159</v>
      </c>
      <c r="D108" s="57" t="s">
        <v>302</v>
      </c>
      <c r="E108" s="34">
        <v>15000000</v>
      </c>
    </row>
    <row r="109" spans="2:5" ht="29.85" hidden="1" customHeight="1" outlineLevel="2" thickBot="1">
      <c r="B109" s="6" t="s">
        <v>237</v>
      </c>
      <c r="C109" s="6" t="s">
        <v>157</v>
      </c>
      <c r="D109" s="7" t="s">
        <v>158</v>
      </c>
      <c r="E109" s="32">
        <f>E110+E111</f>
        <v>35000000</v>
      </c>
    </row>
    <row r="110" spans="2:5" ht="29.85" hidden="1" customHeight="1" outlineLevel="2" thickBot="1">
      <c r="B110" s="4" t="s">
        <v>237</v>
      </c>
      <c r="C110" s="4" t="s">
        <v>159</v>
      </c>
      <c r="D110" s="5" t="s">
        <v>160</v>
      </c>
      <c r="E110" s="34">
        <v>10000000</v>
      </c>
    </row>
    <row r="111" spans="2:5" ht="29.85" hidden="1" customHeight="1" outlineLevel="2" thickBot="1">
      <c r="B111" s="4" t="s">
        <v>237</v>
      </c>
      <c r="C111" s="4" t="s">
        <v>161</v>
      </c>
      <c r="D111" s="5" t="s">
        <v>162</v>
      </c>
      <c r="E111" s="34">
        <v>25000000</v>
      </c>
    </row>
    <row r="112" spans="2:5" s="51" customFormat="1" ht="29.85" hidden="1" customHeight="1" outlineLevel="2" thickBot="1">
      <c r="B112" s="12" t="s">
        <v>237</v>
      </c>
      <c r="C112" s="12" t="s">
        <v>217</v>
      </c>
      <c r="D112" s="12" t="s">
        <v>218</v>
      </c>
      <c r="E112" s="33">
        <f>E113</f>
        <v>10000000</v>
      </c>
    </row>
    <row r="113" spans="2:5" s="51" customFormat="1" ht="29.85" hidden="1" customHeight="1" outlineLevel="2" thickBot="1">
      <c r="B113" s="6" t="s">
        <v>237</v>
      </c>
      <c r="C113" s="6" t="s">
        <v>153</v>
      </c>
      <c r="D113" s="7" t="s">
        <v>220</v>
      </c>
      <c r="E113" s="32">
        <f>E114</f>
        <v>10000000</v>
      </c>
    </row>
    <row r="114" spans="2:5" s="51" customFormat="1" ht="29.85" hidden="1" customHeight="1" outlineLevel="2" thickBot="1">
      <c r="B114" s="4" t="s">
        <v>237</v>
      </c>
      <c r="C114" s="4" t="s">
        <v>155</v>
      </c>
      <c r="D114" s="57" t="s">
        <v>303</v>
      </c>
      <c r="E114" s="34">
        <v>10000000</v>
      </c>
    </row>
    <row r="115" spans="2:5" s="29" customFormat="1" ht="29.85" customHeight="1" outlineLevel="1" collapsed="1" thickBot="1">
      <c r="B115" s="76" t="s">
        <v>239</v>
      </c>
      <c r="C115" s="77"/>
      <c r="D115" s="78"/>
      <c r="E115" s="31">
        <f>E8+E29+E72+E97+E104+E112</f>
        <v>4157146689.3400002</v>
      </c>
    </row>
    <row r="116" spans="2:5" ht="29.85" hidden="1" customHeight="1" outlineLevel="2" thickBot="1">
      <c r="B116" s="48" t="s">
        <v>241</v>
      </c>
      <c r="C116" s="49" t="s">
        <v>1</v>
      </c>
      <c r="D116" s="49" t="s">
        <v>2</v>
      </c>
      <c r="E116" s="33">
        <f>E117+E120+E126+E129</f>
        <v>166398051</v>
      </c>
    </row>
    <row r="117" spans="2:5" ht="29.85" hidden="1" customHeight="1" outlineLevel="2" thickBot="1">
      <c r="B117" s="46" t="s">
        <v>238</v>
      </c>
      <c r="C117" s="6" t="s">
        <v>3</v>
      </c>
      <c r="D117" s="7" t="s">
        <v>4</v>
      </c>
      <c r="E117" s="32">
        <f>E118+E119</f>
        <v>56344863</v>
      </c>
    </row>
    <row r="118" spans="2:5" ht="29.85" hidden="1" customHeight="1" outlineLevel="2" thickBot="1">
      <c r="B118" s="24" t="s">
        <v>238</v>
      </c>
      <c r="C118" s="4" t="s">
        <v>5</v>
      </c>
      <c r="D118" s="5" t="s">
        <v>6</v>
      </c>
      <c r="E118" s="34">
        <v>54844863</v>
      </c>
    </row>
    <row r="119" spans="2:5" s="51" customFormat="1" ht="29.85" hidden="1" customHeight="1" outlineLevel="2" thickBot="1">
      <c r="B119" s="24" t="s">
        <v>238</v>
      </c>
      <c r="C119" s="4" t="s">
        <v>9</v>
      </c>
      <c r="D119" s="57" t="s">
        <v>10</v>
      </c>
      <c r="E119" s="34">
        <v>1500000</v>
      </c>
    </row>
    <row r="120" spans="2:5" ht="29.85" hidden="1" customHeight="1" outlineLevel="2" thickBot="1">
      <c r="B120" s="46" t="s">
        <v>238</v>
      </c>
      <c r="C120" s="6" t="s">
        <v>17</v>
      </c>
      <c r="D120" s="7" t="s">
        <v>18</v>
      </c>
      <c r="E120" s="32">
        <f>E121+E122+E123+E124+E125</f>
        <v>84858214</v>
      </c>
    </row>
    <row r="121" spans="2:5" ht="29.85" hidden="1" customHeight="1" outlineLevel="2" thickBot="1">
      <c r="B121" s="24" t="s">
        <v>238</v>
      </c>
      <c r="C121" s="4" t="s">
        <v>19</v>
      </c>
      <c r="D121" s="5" t="s">
        <v>20</v>
      </c>
      <c r="E121" s="34">
        <v>29845400</v>
      </c>
    </row>
    <row r="122" spans="2:5" ht="29.85" hidden="1" customHeight="1" outlineLevel="2" thickBot="1">
      <c r="B122" s="24" t="s">
        <v>238</v>
      </c>
      <c r="C122" s="4" t="s">
        <v>21</v>
      </c>
      <c r="D122" s="5" t="s">
        <v>22</v>
      </c>
      <c r="E122" s="34">
        <v>32184839</v>
      </c>
    </row>
    <row r="123" spans="2:5" ht="29.85" hidden="1" customHeight="1" outlineLevel="2" thickBot="1">
      <c r="B123" s="24" t="s">
        <v>238</v>
      </c>
      <c r="C123" s="4" t="s">
        <v>23</v>
      </c>
      <c r="D123" s="5" t="s">
        <v>24</v>
      </c>
      <c r="E123" s="34">
        <v>10861775</v>
      </c>
    </row>
    <row r="124" spans="2:5" ht="29.85" hidden="1" customHeight="1" outlineLevel="2" thickBot="1">
      <c r="B124" s="24" t="s">
        <v>238</v>
      </c>
      <c r="C124" s="4" t="s">
        <v>25</v>
      </c>
      <c r="D124" s="5" t="s">
        <v>26</v>
      </c>
      <c r="E124" s="34">
        <v>9753307</v>
      </c>
    </row>
    <row r="125" spans="2:5" ht="29.85" hidden="1" customHeight="1" outlineLevel="2" thickBot="1">
      <c r="B125" s="24" t="s">
        <v>238</v>
      </c>
      <c r="C125" s="4" t="s">
        <v>27</v>
      </c>
      <c r="D125" s="5" t="s">
        <v>28</v>
      </c>
      <c r="E125" s="34">
        <v>2212893</v>
      </c>
    </row>
    <row r="126" spans="2:5" ht="29.85" hidden="1" customHeight="1" outlineLevel="2" thickBot="1">
      <c r="B126" s="46" t="s">
        <v>238</v>
      </c>
      <c r="C126" s="6" t="s">
        <v>29</v>
      </c>
      <c r="D126" s="7" t="s">
        <v>30</v>
      </c>
      <c r="E126" s="32">
        <f>E127+E128</f>
        <v>12708277</v>
      </c>
    </row>
    <row r="127" spans="2:5" ht="29.85" hidden="1" customHeight="1" outlineLevel="2" thickBot="1">
      <c r="B127" s="24" t="s">
        <v>238</v>
      </c>
      <c r="C127" s="4" t="s">
        <v>31</v>
      </c>
      <c r="D127" s="5" t="s">
        <v>32</v>
      </c>
      <c r="E127" s="34">
        <v>12056570</v>
      </c>
    </row>
    <row r="128" spans="2:5" ht="29.85" hidden="1" customHeight="1" outlineLevel="2" thickBot="1">
      <c r="B128" s="24" t="s">
        <v>238</v>
      </c>
      <c r="C128" s="4" t="s">
        <v>33</v>
      </c>
      <c r="D128" s="5" t="s">
        <v>34</v>
      </c>
      <c r="E128" s="34">
        <v>651707</v>
      </c>
    </row>
    <row r="129" spans="2:5" ht="29.85" hidden="1" customHeight="1" outlineLevel="2" thickBot="1">
      <c r="B129" s="46" t="s">
        <v>238</v>
      </c>
      <c r="C129" s="6" t="s">
        <v>35</v>
      </c>
      <c r="D129" s="7" t="s">
        <v>36</v>
      </c>
      <c r="E129" s="32">
        <f>E130+E131+E132</f>
        <v>12486697</v>
      </c>
    </row>
    <row r="130" spans="2:5" ht="29.85" hidden="1" customHeight="1" outlineLevel="2" thickBot="1">
      <c r="B130" s="24" t="s">
        <v>238</v>
      </c>
      <c r="C130" s="4" t="s">
        <v>37</v>
      </c>
      <c r="D130" s="5" t="s">
        <v>38</v>
      </c>
      <c r="E130" s="34">
        <v>6621338</v>
      </c>
    </row>
    <row r="131" spans="2:5" ht="29.85" hidden="1" customHeight="1" outlineLevel="2" thickBot="1">
      <c r="B131" s="24" t="s">
        <v>238</v>
      </c>
      <c r="C131" s="4" t="s">
        <v>39</v>
      </c>
      <c r="D131" s="5" t="s">
        <v>40</v>
      </c>
      <c r="E131" s="34">
        <v>1955120</v>
      </c>
    </row>
    <row r="132" spans="2:5" ht="29.85" hidden="1" customHeight="1" outlineLevel="2" thickBot="1">
      <c r="B132" s="24" t="s">
        <v>238</v>
      </c>
      <c r="C132" s="4" t="s">
        <v>41</v>
      </c>
      <c r="D132" s="5" t="s">
        <v>42</v>
      </c>
      <c r="E132" s="34">
        <v>3910239</v>
      </c>
    </row>
    <row r="133" spans="2:5" ht="29.85" hidden="1" customHeight="1" outlineLevel="2" thickBot="1">
      <c r="B133" s="47" t="s">
        <v>238</v>
      </c>
      <c r="C133" s="12" t="s">
        <v>43</v>
      </c>
      <c r="D133" s="12" t="s">
        <v>44</v>
      </c>
      <c r="E133" s="42">
        <f>E134+E136+E138+E140</f>
        <v>6580137</v>
      </c>
    </row>
    <row r="134" spans="2:5" s="51" customFormat="1" ht="29.85" hidden="1" customHeight="1" outlineLevel="2" thickBot="1">
      <c r="B134" s="46" t="s">
        <v>238</v>
      </c>
      <c r="C134" s="6" t="s">
        <v>65</v>
      </c>
      <c r="D134" s="7" t="s">
        <v>66</v>
      </c>
      <c r="E134" s="32">
        <f>E135</f>
        <v>2000000</v>
      </c>
    </row>
    <row r="135" spans="2:5" s="51" customFormat="1" ht="29.85" hidden="1" customHeight="1" outlineLevel="2" thickBot="1">
      <c r="B135" s="24" t="s">
        <v>238</v>
      </c>
      <c r="C135" s="4" t="s">
        <v>67</v>
      </c>
      <c r="D135" s="57" t="s">
        <v>68</v>
      </c>
      <c r="E135" s="34">
        <v>2000000</v>
      </c>
    </row>
    <row r="136" spans="2:5" s="51" customFormat="1" ht="29.85" hidden="1" customHeight="1" outlineLevel="2" thickBot="1">
      <c r="B136" s="46" t="s">
        <v>238</v>
      </c>
      <c r="C136" s="6" t="s">
        <v>73</v>
      </c>
      <c r="D136" s="7" t="s">
        <v>74</v>
      </c>
      <c r="E136" s="32">
        <f>E137</f>
        <v>100000</v>
      </c>
    </row>
    <row r="137" spans="2:5" s="51" customFormat="1" ht="29.85" hidden="1" customHeight="1" outlineLevel="2" thickBot="1">
      <c r="B137" s="24" t="s">
        <v>238</v>
      </c>
      <c r="C137" s="4" t="s">
        <v>75</v>
      </c>
      <c r="D137" s="57" t="s">
        <v>76</v>
      </c>
      <c r="E137" s="34">
        <v>100000</v>
      </c>
    </row>
    <row r="138" spans="2:5" ht="29.85" hidden="1" customHeight="1" outlineLevel="2" thickBot="1">
      <c r="B138" s="46" t="s">
        <v>238</v>
      </c>
      <c r="C138" s="6" t="s">
        <v>77</v>
      </c>
      <c r="D138" s="7" t="s">
        <v>78</v>
      </c>
      <c r="E138" s="32">
        <f>E139</f>
        <v>1980137</v>
      </c>
    </row>
    <row r="139" spans="2:5" ht="29.85" hidden="1" customHeight="1" outlineLevel="2" thickBot="1">
      <c r="B139" s="24" t="s">
        <v>238</v>
      </c>
      <c r="C139" s="4" t="s">
        <v>79</v>
      </c>
      <c r="D139" s="5" t="s">
        <v>80</v>
      </c>
      <c r="E139" s="34">
        <v>1980137</v>
      </c>
    </row>
    <row r="140" spans="2:5" s="51" customFormat="1" ht="29.85" hidden="1" customHeight="1" outlineLevel="2" thickBot="1">
      <c r="B140" s="46" t="s">
        <v>238</v>
      </c>
      <c r="C140" s="6" t="s">
        <v>81</v>
      </c>
      <c r="D140" s="7" t="s">
        <v>82</v>
      </c>
      <c r="E140" s="32">
        <f>E141</f>
        <v>2500000</v>
      </c>
    </row>
    <row r="141" spans="2:5" s="51" customFormat="1" ht="29.85" hidden="1" customHeight="1" outlineLevel="2" thickBot="1">
      <c r="B141" s="24" t="s">
        <v>238</v>
      </c>
      <c r="C141" s="4" t="s">
        <v>83</v>
      </c>
      <c r="D141" s="57" t="s">
        <v>84</v>
      </c>
      <c r="E141" s="34">
        <v>2500000</v>
      </c>
    </row>
    <row r="142" spans="2:5" ht="29.85" hidden="1" customHeight="1" outlineLevel="2" thickBot="1">
      <c r="B142" s="47" t="s">
        <v>238</v>
      </c>
      <c r="C142" s="12" t="s">
        <v>99</v>
      </c>
      <c r="D142" s="12" t="s">
        <v>100</v>
      </c>
      <c r="E142" s="42">
        <f>E143</f>
        <v>1400000</v>
      </c>
    </row>
    <row r="143" spans="2:5" ht="29.85" hidden="1" customHeight="1" outlineLevel="2" thickBot="1">
      <c r="B143" s="46" t="s">
        <v>238</v>
      </c>
      <c r="C143" s="6" t="s">
        <v>125</v>
      </c>
      <c r="D143" s="7" t="s">
        <v>126</v>
      </c>
      <c r="E143" s="32">
        <f>E144+E145+E146</f>
        <v>1400000</v>
      </c>
    </row>
    <row r="144" spans="2:5" ht="29.85" hidden="1" customHeight="1" outlineLevel="2" thickBot="1">
      <c r="B144" s="24" t="s">
        <v>238</v>
      </c>
      <c r="C144" s="4" t="s">
        <v>127</v>
      </c>
      <c r="D144" s="5" t="s">
        <v>128</v>
      </c>
      <c r="E144" s="34">
        <v>500000</v>
      </c>
    </row>
    <row r="145" spans="2:5" s="51" customFormat="1" ht="29.85" hidden="1" customHeight="1" outlineLevel="2" thickBot="1">
      <c r="B145" s="24" t="s">
        <v>238</v>
      </c>
      <c r="C145" s="4" t="s">
        <v>129</v>
      </c>
      <c r="D145" s="57" t="s">
        <v>130</v>
      </c>
      <c r="E145" s="34">
        <v>200000</v>
      </c>
    </row>
    <row r="146" spans="2:5" s="51" customFormat="1" ht="29.85" hidden="1" customHeight="1" outlineLevel="2" thickBot="1">
      <c r="B146" s="24" t="s">
        <v>238</v>
      </c>
      <c r="C146" s="4" t="s">
        <v>131</v>
      </c>
      <c r="D146" s="57" t="s">
        <v>132</v>
      </c>
      <c r="E146" s="34">
        <v>700000</v>
      </c>
    </row>
    <row r="147" spans="2:5" s="29" customFormat="1" ht="29.85" customHeight="1" outlineLevel="1" collapsed="1" thickBot="1">
      <c r="B147" s="76" t="s">
        <v>238</v>
      </c>
      <c r="C147" s="77"/>
      <c r="D147" s="78"/>
      <c r="E147" s="32">
        <f>E116+E133+E142</f>
        <v>174378188</v>
      </c>
    </row>
    <row r="148" spans="2:5" s="29" customFormat="1" ht="29.85" hidden="1" customHeight="1" outlineLevel="2" thickBot="1">
      <c r="B148" s="47" t="s">
        <v>251</v>
      </c>
      <c r="C148" s="12" t="s">
        <v>151</v>
      </c>
      <c r="D148" s="12" t="s">
        <v>152</v>
      </c>
      <c r="E148" s="54">
        <f>E149+E161+E163</f>
        <v>1626571379.76</v>
      </c>
    </row>
    <row r="149" spans="2:5" s="29" customFormat="1" ht="29.85" hidden="1" customHeight="1" outlineLevel="2" thickBot="1">
      <c r="B149" s="46" t="s">
        <v>251</v>
      </c>
      <c r="C149" s="6" t="s">
        <v>256</v>
      </c>
      <c r="D149" s="7" t="s">
        <v>255</v>
      </c>
      <c r="E149" s="32">
        <f>E150+E152+E156+E159</f>
        <v>1438288017.76</v>
      </c>
    </row>
    <row r="150" spans="2:5" s="51" customFormat="1" ht="29.85" hidden="1" customHeight="1" outlineLevel="2" thickBot="1">
      <c r="B150" s="46" t="s">
        <v>251</v>
      </c>
      <c r="C150" s="6" t="s">
        <v>304</v>
      </c>
      <c r="D150" s="7" t="s">
        <v>305</v>
      </c>
      <c r="E150" s="32">
        <f>E151</f>
        <v>55000000</v>
      </c>
    </row>
    <row r="151" spans="2:5" s="51" customFormat="1" ht="29.85" hidden="1" customHeight="1" outlineLevel="2" thickBot="1">
      <c r="B151" s="24" t="s">
        <v>251</v>
      </c>
      <c r="C151" s="4" t="s">
        <v>304</v>
      </c>
      <c r="D151" s="57" t="s">
        <v>306</v>
      </c>
      <c r="E151" s="34">
        <v>55000000</v>
      </c>
    </row>
    <row r="152" spans="2:5" s="51" customFormat="1" ht="29.85" hidden="1" customHeight="1" outlineLevel="2" thickBot="1">
      <c r="B152" s="46" t="s">
        <v>251</v>
      </c>
      <c r="C152" s="6" t="s">
        <v>307</v>
      </c>
      <c r="D152" s="7" t="s">
        <v>308</v>
      </c>
      <c r="E152" s="32">
        <f>E153+E154+E155</f>
        <v>244296250</v>
      </c>
    </row>
    <row r="153" spans="2:5" s="51" customFormat="1" ht="29.85" hidden="1" customHeight="1" outlineLevel="2" thickBot="1">
      <c r="B153" s="24" t="s">
        <v>251</v>
      </c>
      <c r="C153" s="4" t="s">
        <v>307</v>
      </c>
      <c r="D153" s="57" t="s">
        <v>309</v>
      </c>
      <c r="E153" s="34">
        <v>165000000</v>
      </c>
    </row>
    <row r="154" spans="2:5" s="51" customFormat="1" ht="29.85" hidden="1" customHeight="1" outlineLevel="2" thickBot="1">
      <c r="B154" s="24" t="s">
        <v>251</v>
      </c>
      <c r="C154" s="4" t="s">
        <v>307</v>
      </c>
      <c r="D154" s="57" t="s">
        <v>310</v>
      </c>
      <c r="E154" s="34">
        <v>10862500</v>
      </c>
    </row>
    <row r="155" spans="2:5" s="51" customFormat="1" ht="29.85" hidden="1" customHeight="1" outlineLevel="2" thickBot="1">
      <c r="B155" s="24" t="s">
        <v>251</v>
      </c>
      <c r="C155" s="4" t="s">
        <v>307</v>
      </c>
      <c r="D155" s="57" t="s">
        <v>311</v>
      </c>
      <c r="E155" s="34">
        <v>68433750</v>
      </c>
    </row>
    <row r="156" spans="2:5" s="29" customFormat="1" ht="29.85" hidden="1" customHeight="1" outlineLevel="2" thickBot="1">
      <c r="B156" s="46" t="s">
        <v>251</v>
      </c>
      <c r="C156" s="6" t="s">
        <v>253</v>
      </c>
      <c r="D156" s="7" t="s">
        <v>252</v>
      </c>
      <c r="E156" s="32">
        <f>E157+E158</f>
        <v>634141681.13999999</v>
      </c>
    </row>
    <row r="157" spans="2:5" s="29" customFormat="1" ht="29.85" hidden="1" customHeight="1" outlineLevel="2" thickBot="1">
      <c r="B157" s="24" t="s">
        <v>251</v>
      </c>
      <c r="C157" s="4" t="s">
        <v>253</v>
      </c>
      <c r="D157" s="30" t="s">
        <v>254</v>
      </c>
      <c r="E157" s="34">
        <v>550000000</v>
      </c>
    </row>
    <row r="158" spans="2:5" s="51" customFormat="1" ht="29.85" hidden="1" customHeight="1" outlineLevel="2" thickBot="1">
      <c r="B158" s="24" t="s">
        <v>251</v>
      </c>
      <c r="C158" s="4" t="s">
        <v>253</v>
      </c>
      <c r="D158" s="57" t="s">
        <v>312</v>
      </c>
      <c r="E158" s="34">
        <v>84141681.140000001</v>
      </c>
    </row>
    <row r="159" spans="2:5" s="51" customFormat="1" ht="29.85" hidden="1" customHeight="1" outlineLevel="2" thickBot="1">
      <c r="B159" s="46" t="s">
        <v>251</v>
      </c>
      <c r="C159" s="6" t="s">
        <v>258</v>
      </c>
      <c r="D159" s="7" t="s">
        <v>257</v>
      </c>
      <c r="E159" s="32">
        <f>E160</f>
        <v>504850086.62</v>
      </c>
    </row>
    <row r="160" spans="2:5" s="51" customFormat="1" ht="29.85" hidden="1" customHeight="1" outlineLevel="2" thickBot="1">
      <c r="B160" s="24" t="s">
        <v>251</v>
      </c>
      <c r="C160" s="4" t="s">
        <v>258</v>
      </c>
      <c r="D160" s="57" t="s">
        <v>261</v>
      </c>
      <c r="E160" s="34">
        <v>504850086.62</v>
      </c>
    </row>
    <row r="161" spans="2:5" s="29" customFormat="1" ht="29.85" hidden="1" customHeight="1" outlineLevel="2" thickBot="1">
      <c r="B161" s="46" t="s">
        <v>251</v>
      </c>
      <c r="C161" s="6" t="s">
        <v>313</v>
      </c>
      <c r="D161" s="7" t="s">
        <v>314</v>
      </c>
      <c r="E161" s="32">
        <f>E162</f>
        <v>168283362</v>
      </c>
    </row>
    <row r="162" spans="2:5" s="29" customFormat="1" ht="29.85" hidden="1" customHeight="1" outlineLevel="2" thickBot="1">
      <c r="B162" s="24" t="s">
        <v>251</v>
      </c>
      <c r="C162" s="4" t="s">
        <v>316</v>
      </c>
      <c r="D162" s="30" t="s">
        <v>315</v>
      </c>
      <c r="E162" s="34">
        <v>168283362</v>
      </c>
    </row>
    <row r="163" spans="2:5" s="29" customFormat="1" ht="29.85" hidden="1" customHeight="1" outlineLevel="2" thickBot="1">
      <c r="B163" s="46" t="s">
        <v>251</v>
      </c>
      <c r="C163" s="6" t="s">
        <v>301</v>
      </c>
      <c r="D163" s="7" t="s">
        <v>259</v>
      </c>
      <c r="E163" s="32">
        <f>E164</f>
        <v>20000000</v>
      </c>
    </row>
    <row r="164" spans="2:5" s="29" customFormat="1" ht="29.85" hidden="1" customHeight="1" outlineLevel="2" thickBot="1">
      <c r="B164" s="24" t="s">
        <v>251</v>
      </c>
      <c r="C164" s="4" t="s">
        <v>260</v>
      </c>
      <c r="D164" s="52" t="s">
        <v>262</v>
      </c>
      <c r="E164" s="34">
        <v>20000000</v>
      </c>
    </row>
    <row r="165" spans="2:5" s="29" customFormat="1" ht="29.25" customHeight="1" outlineLevel="1" collapsed="1" thickBot="1">
      <c r="B165" s="76" t="s">
        <v>251</v>
      </c>
      <c r="C165" s="77"/>
      <c r="D165" s="78"/>
      <c r="E165" s="32">
        <f>E149+E161+E163</f>
        <v>1626571379.76</v>
      </c>
    </row>
    <row r="166" spans="2:5" s="29" customFormat="1" ht="29.85" customHeight="1" thickBot="1">
      <c r="B166" s="79" t="s">
        <v>250</v>
      </c>
      <c r="C166" s="80"/>
      <c r="D166" s="81"/>
      <c r="E166" s="33">
        <f>E115+E147+E165</f>
        <v>5958096257.1000004</v>
      </c>
    </row>
    <row r="168" spans="2:5">
      <c r="D168" s="56"/>
    </row>
    <row r="171" spans="2:5">
      <c r="D171" s="56"/>
    </row>
  </sheetData>
  <mergeCells count="10">
    <mergeCell ref="B7:D7"/>
    <mergeCell ref="B115:D115"/>
    <mergeCell ref="B147:D147"/>
    <mergeCell ref="B165:D165"/>
    <mergeCell ref="B166:D166"/>
    <mergeCell ref="C2:E2"/>
    <mergeCell ref="C3:E3"/>
    <mergeCell ref="C6:E6"/>
    <mergeCell ref="C5:E5"/>
    <mergeCell ref="C4:E4"/>
  </mergeCells>
  <pageMargins left="0.7" right="0.7" top="0.75" bottom="0.75" header="0.3" footer="0.3"/>
  <pageSetup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28"/>
  <sheetViews>
    <sheetView topLeftCell="A448" workbookViewId="0">
      <selection activeCell="H569" sqref="H569"/>
    </sheetView>
  </sheetViews>
  <sheetFormatPr baseColWidth="10" defaultRowHeight="15" outlineLevelRow="2"/>
  <cols>
    <col min="1" max="1" width="11.42578125" style="26"/>
    <col min="2" max="2" width="46.28515625" style="1" customWidth="1"/>
    <col min="3" max="3" width="11.42578125" style="1"/>
    <col min="4" max="4" width="66.42578125" style="2" customWidth="1"/>
    <col min="5" max="5" width="21.5703125" style="1" customWidth="1"/>
    <col min="6" max="16384" width="11.42578125" style="1"/>
  </cols>
  <sheetData>
    <row r="2" spans="2:5" ht="22.5" customHeight="1">
      <c r="B2" s="71" t="s">
        <v>0</v>
      </c>
      <c r="C2" s="71"/>
      <c r="D2" s="71"/>
      <c r="E2" s="71"/>
    </row>
    <row r="3" spans="2:5" ht="24" customHeight="1">
      <c r="B3" s="72" t="s">
        <v>203</v>
      </c>
      <c r="C3" s="72"/>
      <c r="D3" s="72"/>
      <c r="E3" s="72"/>
    </row>
    <row r="4" spans="2:5" ht="24.75" customHeight="1">
      <c r="B4" s="71" t="s">
        <v>317</v>
      </c>
      <c r="C4" s="71"/>
      <c r="D4" s="71"/>
      <c r="E4" s="71"/>
    </row>
    <row r="5" spans="2:5" ht="26.25" customHeight="1">
      <c r="B5" s="72"/>
      <c r="C5" s="72"/>
      <c r="D5" s="72"/>
      <c r="E5" s="72"/>
    </row>
    <row r="6" spans="2:5" ht="26.25" customHeight="1" thickBot="1"/>
    <row r="7" spans="2:5" ht="29.25" customHeight="1" thickBot="1">
      <c r="B7" s="87" t="s">
        <v>240</v>
      </c>
      <c r="C7" s="87"/>
      <c r="D7" s="88"/>
      <c r="E7" s="23" t="s">
        <v>202</v>
      </c>
    </row>
    <row r="8" spans="2:5" ht="30.75" hidden="1" customHeight="1" outlineLevel="2" thickBot="1">
      <c r="B8" s="18" t="s">
        <v>165</v>
      </c>
      <c r="C8" s="18" t="s">
        <v>1</v>
      </c>
      <c r="D8" s="12" t="s">
        <v>2</v>
      </c>
      <c r="E8" s="33">
        <f>E9+E12+E14+E18+E21</f>
        <v>142609959.58000001</v>
      </c>
    </row>
    <row r="9" spans="2:5" ht="29.25" hidden="1" customHeight="1" outlineLevel="2" thickBot="1">
      <c r="B9" s="6" t="s">
        <v>165</v>
      </c>
      <c r="C9" s="6" t="s">
        <v>3</v>
      </c>
      <c r="D9" s="7" t="s">
        <v>4</v>
      </c>
      <c r="E9" s="32">
        <f>E10+E1</f>
        <v>69773998.480000004</v>
      </c>
    </row>
    <row r="10" spans="2:5" ht="29.25" hidden="1" customHeight="1" outlineLevel="2" thickBot="1">
      <c r="B10" s="4" t="s">
        <v>165</v>
      </c>
      <c r="C10" s="4" t="s">
        <v>5</v>
      </c>
      <c r="D10" s="5" t="s">
        <v>6</v>
      </c>
      <c r="E10" s="34">
        <v>69773998.480000004</v>
      </c>
    </row>
    <row r="11" spans="2:5" ht="24" hidden="1" customHeight="1" outlineLevel="2" thickBot="1">
      <c r="B11" s="4" t="s">
        <v>165</v>
      </c>
      <c r="C11" s="4" t="s">
        <v>9</v>
      </c>
      <c r="D11" s="5" t="s">
        <v>10</v>
      </c>
      <c r="E11" s="34">
        <v>1500000</v>
      </c>
    </row>
    <row r="12" spans="2:5" ht="27.75" hidden="1" customHeight="1" outlineLevel="2" thickBot="1">
      <c r="B12" s="6" t="s">
        <v>165</v>
      </c>
      <c r="C12" s="6" t="s">
        <v>11</v>
      </c>
      <c r="D12" s="7" t="s">
        <v>12</v>
      </c>
      <c r="E12" s="32">
        <f>E13</f>
        <v>3000000</v>
      </c>
    </row>
    <row r="13" spans="2:5" ht="32.25" hidden="1" customHeight="1" outlineLevel="2" thickBot="1">
      <c r="B13" s="4" t="s">
        <v>165</v>
      </c>
      <c r="C13" s="4" t="s">
        <v>13</v>
      </c>
      <c r="D13" s="5" t="s">
        <v>14</v>
      </c>
      <c r="E13" s="34">
        <v>3000000</v>
      </c>
    </row>
    <row r="14" spans="2:5" ht="28.5" hidden="1" customHeight="1" outlineLevel="2" thickBot="1">
      <c r="B14" s="6" t="s">
        <v>165</v>
      </c>
      <c r="C14" s="6" t="s">
        <v>17</v>
      </c>
      <c r="D14" s="7" t="s">
        <v>18</v>
      </c>
      <c r="E14" s="32">
        <f>E15+E16+E17</f>
        <v>48242834.100000001</v>
      </c>
    </row>
    <row r="15" spans="2:5" ht="33" hidden="1" customHeight="1" outlineLevel="2" thickBot="1">
      <c r="B15" s="4" t="s">
        <v>165</v>
      </c>
      <c r="C15" s="4" t="s">
        <v>19</v>
      </c>
      <c r="D15" s="5" t="s">
        <v>20</v>
      </c>
      <c r="E15" s="34">
        <v>30591096.100000001</v>
      </c>
    </row>
    <row r="16" spans="2:5" ht="33" hidden="1" customHeight="1" outlineLevel="2" thickBot="1">
      <c r="B16" s="4" t="s">
        <v>165</v>
      </c>
      <c r="C16" s="4" t="s">
        <v>23</v>
      </c>
      <c r="D16" s="5" t="s">
        <v>24</v>
      </c>
      <c r="E16" s="34">
        <v>9308987</v>
      </c>
    </row>
    <row r="17" spans="2:5" ht="33" hidden="1" customHeight="1" outlineLevel="2" thickBot="1">
      <c r="B17" s="4" t="s">
        <v>165</v>
      </c>
      <c r="C17" s="4" t="s">
        <v>25</v>
      </c>
      <c r="D17" s="5" t="s">
        <v>26</v>
      </c>
      <c r="E17" s="34">
        <v>8342751</v>
      </c>
    </row>
    <row r="18" spans="2:5" ht="32.25" hidden="1" customHeight="1" outlineLevel="2" thickBot="1">
      <c r="B18" s="6" t="s">
        <v>165</v>
      </c>
      <c r="C18" s="6" t="s">
        <v>29</v>
      </c>
      <c r="D18" s="7" t="s">
        <v>30</v>
      </c>
      <c r="E18" s="32">
        <f>E19+E20</f>
        <v>10891515</v>
      </c>
    </row>
    <row r="19" spans="2:5" ht="45.75" hidden="1" customHeight="1" outlineLevel="2" thickBot="1">
      <c r="B19" s="4" t="s">
        <v>165</v>
      </c>
      <c r="C19" s="4" t="s">
        <v>31</v>
      </c>
      <c r="D19" s="5" t="s">
        <v>32</v>
      </c>
      <c r="E19" s="34">
        <v>10332976</v>
      </c>
    </row>
    <row r="20" spans="2:5" ht="36" hidden="1" customHeight="1" outlineLevel="2" thickBot="1">
      <c r="B20" s="4" t="s">
        <v>165</v>
      </c>
      <c r="C20" s="4" t="s">
        <v>33</v>
      </c>
      <c r="D20" s="5" t="s">
        <v>34</v>
      </c>
      <c r="E20" s="34">
        <v>558539</v>
      </c>
    </row>
    <row r="21" spans="2:5" ht="45.75" hidden="1" customHeight="1" outlineLevel="2" thickBot="1">
      <c r="B21" s="6" t="s">
        <v>165</v>
      </c>
      <c r="C21" s="6" t="s">
        <v>35</v>
      </c>
      <c r="D21" s="7" t="s">
        <v>36</v>
      </c>
      <c r="E21" s="32">
        <f>E22+E23+E24</f>
        <v>10701612</v>
      </c>
    </row>
    <row r="22" spans="2:5" ht="51" hidden="1" customHeight="1" outlineLevel="2" thickBot="1">
      <c r="B22" s="4" t="s">
        <v>165</v>
      </c>
      <c r="C22" s="4" t="s">
        <v>37</v>
      </c>
      <c r="D22" s="5" t="s">
        <v>38</v>
      </c>
      <c r="E22" s="34">
        <v>5674759</v>
      </c>
    </row>
    <row r="23" spans="2:5" ht="48" hidden="1" customHeight="1" outlineLevel="2" thickBot="1">
      <c r="B23" s="4" t="s">
        <v>165</v>
      </c>
      <c r="C23" s="4" t="s">
        <v>39</v>
      </c>
      <c r="D23" s="5" t="s">
        <v>40</v>
      </c>
      <c r="E23" s="34">
        <v>1675618</v>
      </c>
    </row>
    <row r="24" spans="2:5" ht="42.75" hidden="1" customHeight="1" outlineLevel="2" thickBot="1">
      <c r="B24" s="4" t="s">
        <v>165</v>
      </c>
      <c r="C24" s="4" t="s">
        <v>41</v>
      </c>
      <c r="D24" s="5" t="s">
        <v>42</v>
      </c>
      <c r="E24" s="34">
        <v>3351235</v>
      </c>
    </row>
    <row r="25" spans="2:5" ht="34.5" hidden="1" customHeight="1" outlineLevel="2" thickBot="1">
      <c r="B25" s="18" t="s">
        <v>165</v>
      </c>
      <c r="C25" s="18" t="s">
        <v>43</v>
      </c>
      <c r="D25" s="12" t="s">
        <v>44</v>
      </c>
      <c r="E25" s="33">
        <f>E26+E28+E31+E33+E35+E37+E40+E42</f>
        <v>400077526</v>
      </c>
    </row>
    <row r="26" spans="2:5" s="51" customFormat="1" ht="36.75" hidden="1" customHeight="1" outlineLevel="2" thickBot="1">
      <c r="B26" s="6" t="s">
        <v>165</v>
      </c>
      <c r="C26" s="6" t="s">
        <v>53</v>
      </c>
      <c r="D26" s="7" t="s">
        <v>54</v>
      </c>
      <c r="E26" s="32">
        <f>E27</f>
        <v>300000</v>
      </c>
    </row>
    <row r="27" spans="2:5" s="51" customFormat="1" ht="29.25" hidden="1" customHeight="1" outlineLevel="2" thickBot="1">
      <c r="B27" s="4" t="s">
        <v>165</v>
      </c>
      <c r="C27" s="4" t="s">
        <v>57</v>
      </c>
      <c r="D27" s="59" t="s">
        <v>58</v>
      </c>
      <c r="E27" s="34">
        <v>300000</v>
      </c>
    </row>
    <row r="28" spans="2:5" ht="40.5" hidden="1" customHeight="1" outlineLevel="2" thickBot="1">
      <c r="B28" s="6" t="s">
        <v>165</v>
      </c>
      <c r="C28" s="6" t="s">
        <v>65</v>
      </c>
      <c r="D28" s="7" t="s">
        <v>66</v>
      </c>
      <c r="E28" s="32">
        <f>E29+E30</f>
        <v>390855467</v>
      </c>
    </row>
    <row r="29" spans="2:5" ht="46.5" hidden="1" customHeight="1" outlineLevel="2" thickBot="1">
      <c r="B29" s="4" t="s">
        <v>165</v>
      </c>
      <c r="C29" s="4" t="s">
        <v>69</v>
      </c>
      <c r="D29" s="5" t="s">
        <v>70</v>
      </c>
      <c r="E29" s="34">
        <v>390755467</v>
      </c>
    </row>
    <row r="30" spans="2:5" s="51" customFormat="1" ht="46.5" hidden="1" customHeight="1" outlineLevel="2" thickBot="1">
      <c r="B30" s="4" t="s">
        <v>165</v>
      </c>
      <c r="C30" s="4" t="s">
        <v>71</v>
      </c>
      <c r="D30" s="59" t="s">
        <v>72</v>
      </c>
      <c r="E30" s="34">
        <v>100000</v>
      </c>
    </row>
    <row r="31" spans="2:5" s="51" customFormat="1" ht="29.25" hidden="1" customHeight="1" outlineLevel="2" thickBot="1">
      <c r="B31" s="6" t="s">
        <v>165</v>
      </c>
      <c r="C31" s="6" t="s">
        <v>73</v>
      </c>
      <c r="D31" s="7" t="s">
        <v>74</v>
      </c>
      <c r="E31" s="32">
        <f>E32</f>
        <v>100000</v>
      </c>
    </row>
    <row r="32" spans="2:5" s="51" customFormat="1" ht="29.25" hidden="1" customHeight="1" outlineLevel="2" thickBot="1">
      <c r="B32" s="4" t="s">
        <v>165</v>
      </c>
      <c r="C32" s="4" t="s">
        <v>75</v>
      </c>
      <c r="D32" s="60" t="s">
        <v>76</v>
      </c>
      <c r="E32" s="34">
        <v>100000</v>
      </c>
    </row>
    <row r="33" spans="2:5" ht="45" hidden="1" customHeight="1" outlineLevel="2" thickBot="1">
      <c r="B33" s="6" t="s">
        <v>165</v>
      </c>
      <c r="C33" s="6" t="s">
        <v>77</v>
      </c>
      <c r="D33" s="7" t="s">
        <v>78</v>
      </c>
      <c r="E33" s="32">
        <f>E34</f>
        <v>4397059</v>
      </c>
    </row>
    <row r="34" spans="2:5" ht="39.75" hidden="1" customHeight="1" outlineLevel="2" thickBot="1">
      <c r="B34" s="4" t="s">
        <v>165</v>
      </c>
      <c r="C34" s="4" t="s">
        <v>79</v>
      </c>
      <c r="D34" s="5" t="s">
        <v>80</v>
      </c>
      <c r="E34" s="34">
        <v>4397059</v>
      </c>
    </row>
    <row r="35" spans="2:5" s="51" customFormat="1" ht="29.25" hidden="1" customHeight="1" outlineLevel="2" thickBot="1">
      <c r="B35" s="6" t="s">
        <v>165</v>
      </c>
      <c r="C35" s="6" t="s">
        <v>81</v>
      </c>
      <c r="D35" s="7" t="s">
        <v>82</v>
      </c>
      <c r="E35" s="32">
        <f>E36</f>
        <v>1500000</v>
      </c>
    </row>
    <row r="36" spans="2:5" s="51" customFormat="1" ht="29.25" hidden="1" customHeight="1" outlineLevel="2" thickBot="1">
      <c r="B36" s="4" t="s">
        <v>165</v>
      </c>
      <c r="C36" s="4" t="s">
        <v>83</v>
      </c>
      <c r="D36" s="60" t="s">
        <v>84</v>
      </c>
      <c r="E36" s="34">
        <v>1500000</v>
      </c>
    </row>
    <row r="37" spans="2:5" ht="35.25" hidden="1" customHeight="1" outlineLevel="2" thickBot="1">
      <c r="B37" s="6" t="s">
        <v>165</v>
      </c>
      <c r="C37" s="6" t="s">
        <v>89</v>
      </c>
      <c r="D37" s="7" t="s">
        <v>90</v>
      </c>
      <c r="E37" s="32">
        <f>E38+E39</f>
        <v>2300000</v>
      </c>
    </row>
    <row r="38" spans="2:5" s="51" customFormat="1" ht="29.25" hidden="1" customHeight="1" outlineLevel="2" thickBot="1">
      <c r="B38" s="4" t="s">
        <v>165</v>
      </c>
      <c r="C38" s="4" t="s">
        <v>168</v>
      </c>
      <c r="D38" s="60" t="s">
        <v>169</v>
      </c>
      <c r="E38" s="34">
        <v>1000000</v>
      </c>
    </row>
    <row r="39" spans="2:5" ht="46.5" hidden="1" customHeight="1" outlineLevel="2" thickBot="1">
      <c r="B39" s="4" t="s">
        <v>165</v>
      </c>
      <c r="C39" s="4" t="s">
        <v>93</v>
      </c>
      <c r="D39" s="5" t="s">
        <v>94</v>
      </c>
      <c r="E39" s="34">
        <v>1300000</v>
      </c>
    </row>
    <row r="40" spans="2:5" s="51" customFormat="1" ht="35.25" hidden="1" customHeight="1" outlineLevel="2" thickBot="1">
      <c r="B40" s="6" t="s">
        <v>165</v>
      </c>
      <c r="C40" s="6" t="s">
        <v>194</v>
      </c>
      <c r="D40" s="7" t="s">
        <v>195</v>
      </c>
      <c r="E40" s="32">
        <f>E41</f>
        <v>125000</v>
      </c>
    </row>
    <row r="41" spans="2:5" s="51" customFormat="1" ht="29.25" hidden="1" customHeight="1" outlineLevel="2" thickBot="1">
      <c r="B41" s="4" t="s">
        <v>165</v>
      </c>
      <c r="C41" s="4" t="s">
        <v>196</v>
      </c>
      <c r="D41" s="60" t="s">
        <v>197</v>
      </c>
      <c r="E41" s="34">
        <v>125000</v>
      </c>
    </row>
    <row r="42" spans="2:5" s="51" customFormat="1" ht="35.25" hidden="1" customHeight="1" outlineLevel="2" thickBot="1">
      <c r="B42" s="6" t="s">
        <v>165</v>
      </c>
      <c r="C42" s="6" t="s">
        <v>290</v>
      </c>
      <c r="D42" s="7" t="s">
        <v>291</v>
      </c>
      <c r="E42" s="32">
        <f>E43</f>
        <v>500000</v>
      </c>
    </row>
    <row r="43" spans="2:5" s="51" customFormat="1" ht="29.25" hidden="1" customHeight="1" outlineLevel="2" thickBot="1">
      <c r="B43" s="4" t="s">
        <v>165</v>
      </c>
      <c r="C43" s="4" t="s">
        <v>318</v>
      </c>
      <c r="D43" s="60" t="s">
        <v>292</v>
      </c>
      <c r="E43" s="34">
        <v>500000</v>
      </c>
    </row>
    <row r="44" spans="2:5" ht="36.75" hidden="1" customHeight="1" outlineLevel="2" thickBot="1">
      <c r="B44" s="18" t="s">
        <v>165</v>
      </c>
      <c r="C44" s="18" t="s">
        <v>99</v>
      </c>
      <c r="D44" s="12" t="s">
        <v>100</v>
      </c>
      <c r="E44" s="33">
        <f>E45+E48+E51+E54</f>
        <v>19950000</v>
      </c>
    </row>
    <row r="45" spans="2:5" ht="33" hidden="1" customHeight="1" outlineLevel="2" thickBot="1">
      <c r="B45" s="6" t="s">
        <v>165</v>
      </c>
      <c r="C45" s="6" t="s">
        <v>101</v>
      </c>
      <c r="D45" s="7" t="s">
        <v>102</v>
      </c>
      <c r="E45" s="32">
        <f>E46+E47</f>
        <v>6000000</v>
      </c>
    </row>
    <row r="46" spans="2:5" ht="37.5" hidden="1" customHeight="1" outlineLevel="2" thickBot="1">
      <c r="B46" s="4" t="s">
        <v>165</v>
      </c>
      <c r="C46" s="4" t="s">
        <v>103</v>
      </c>
      <c r="D46" s="5" t="s">
        <v>104</v>
      </c>
      <c r="E46" s="34">
        <v>5000000</v>
      </c>
    </row>
    <row r="47" spans="2:5" s="51" customFormat="1" ht="33" hidden="1" customHeight="1" outlineLevel="2" thickBot="1">
      <c r="B47" s="4" t="s">
        <v>165</v>
      </c>
      <c r="C47" s="4" t="s">
        <v>177</v>
      </c>
      <c r="D47" s="60" t="s">
        <v>178</v>
      </c>
      <c r="E47" s="34">
        <v>1000000</v>
      </c>
    </row>
    <row r="48" spans="2:5" s="51" customFormat="1" ht="33.75" hidden="1" customHeight="1" outlineLevel="2" thickBot="1">
      <c r="B48" s="6" t="s">
        <v>165</v>
      </c>
      <c r="C48" s="6" t="s">
        <v>111</v>
      </c>
      <c r="D48" s="7" t="s">
        <v>112</v>
      </c>
      <c r="E48" s="32">
        <f>E49+E50</f>
        <v>2150000</v>
      </c>
    </row>
    <row r="49" spans="2:5" s="51" customFormat="1" ht="29.25" hidden="1" customHeight="1" outlineLevel="2" thickBot="1">
      <c r="B49" s="4" t="s">
        <v>165</v>
      </c>
      <c r="C49" s="4" t="s">
        <v>113</v>
      </c>
      <c r="D49" s="60" t="s">
        <v>114</v>
      </c>
      <c r="E49" s="34">
        <v>2000000</v>
      </c>
    </row>
    <row r="50" spans="2:5" s="51" customFormat="1" ht="29.25" hidden="1" customHeight="1" outlineLevel="2" thickBot="1">
      <c r="B50" s="4" t="s">
        <v>165</v>
      </c>
      <c r="C50" s="4" t="s">
        <v>170</v>
      </c>
      <c r="D50" s="60" t="s">
        <v>171</v>
      </c>
      <c r="E50" s="34">
        <v>150000</v>
      </c>
    </row>
    <row r="51" spans="2:5" ht="33.75" hidden="1" customHeight="1" outlineLevel="2" thickBot="1">
      <c r="B51" s="6" t="s">
        <v>165</v>
      </c>
      <c r="C51" s="6" t="s">
        <v>119</v>
      </c>
      <c r="D51" s="7" t="s">
        <v>120</v>
      </c>
      <c r="E51" s="32">
        <f>E52+E53</f>
        <v>1200000</v>
      </c>
    </row>
    <row r="52" spans="2:5" s="51" customFormat="1" ht="33" hidden="1" customHeight="1" outlineLevel="2" thickBot="1">
      <c r="B52" s="4" t="s">
        <v>165</v>
      </c>
      <c r="C52" s="4" t="s">
        <v>121</v>
      </c>
      <c r="D52" s="60" t="s">
        <v>122</v>
      </c>
      <c r="E52" s="34">
        <v>600000</v>
      </c>
    </row>
    <row r="53" spans="2:5" ht="33" hidden="1" customHeight="1" outlineLevel="2" thickBot="1">
      <c r="B53" s="4" t="s">
        <v>165</v>
      </c>
      <c r="C53" s="4" t="s">
        <v>123</v>
      </c>
      <c r="D53" s="5" t="s">
        <v>124</v>
      </c>
      <c r="E53" s="34">
        <v>600000</v>
      </c>
    </row>
    <row r="54" spans="2:5" ht="33.75" hidden="1" customHeight="1" outlineLevel="2" thickBot="1">
      <c r="B54" s="6" t="s">
        <v>165</v>
      </c>
      <c r="C54" s="6" t="s">
        <v>125</v>
      </c>
      <c r="D54" s="7" t="s">
        <v>126</v>
      </c>
      <c r="E54" s="32">
        <f>E55+E56+E57+E58+E59</f>
        <v>10600000</v>
      </c>
    </row>
    <row r="55" spans="2:5" ht="33" hidden="1" customHeight="1" outlineLevel="2" thickBot="1">
      <c r="B55" s="4" t="s">
        <v>165</v>
      </c>
      <c r="C55" s="4" t="s">
        <v>129</v>
      </c>
      <c r="D55" s="5" t="s">
        <v>130</v>
      </c>
      <c r="E55" s="34">
        <v>400000</v>
      </c>
    </row>
    <row r="56" spans="2:5" s="51" customFormat="1" ht="29.25" hidden="1" customHeight="1" outlineLevel="2" thickBot="1">
      <c r="B56" s="4" t="s">
        <v>165</v>
      </c>
      <c r="C56" s="4" t="s">
        <v>131</v>
      </c>
      <c r="D56" s="60" t="s">
        <v>132</v>
      </c>
      <c r="E56" s="34">
        <v>4500000</v>
      </c>
    </row>
    <row r="57" spans="2:5" s="51" customFormat="1" ht="29.25" hidden="1" customHeight="1" outlineLevel="2" thickBot="1">
      <c r="B57" s="4" t="s">
        <v>165</v>
      </c>
      <c r="C57" s="4" t="s">
        <v>133</v>
      </c>
      <c r="D57" s="60" t="s">
        <v>134</v>
      </c>
      <c r="E57" s="34">
        <v>4000000</v>
      </c>
    </row>
    <row r="58" spans="2:5" s="51" customFormat="1" ht="29.25" hidden="1" customHeight="1" outlineLevel="2" thickBot="1">
      <c r="B58" s="4" t="s">
        <v>165</v>
      </c>
      <c r="C58" s="4" t="s">
        <v>297</v>
      </c>
      <c r="D58" s="60" t="s">
        <v>298</v>
      </c>
      <c r="E58" s="34">
        <v>1500000</v>
      </c>
    </row>
    <row r="59" spans="2:5" s="51" customFormat="1" ht="29.25" hidden="1" customHeight="1" outlineLevel="2" thickBot="1">
      <c r="B59" s="4" t="s">
        <v>165</v>
      </c>
      <c r="C59" s="4" t="s">
        <v>137</v>
      </c>
      <c r="D59" s="60" t="s">
        <v>138</v>
      </c>
      <c r="E59" s="34">
        <v>200000</v>
      </c>
    </row>
    <row r="60" spans="2:5" ht="33" hidden="1" customHeight="1" outlineLevel="2" thickBot="1">
      <c r="B60" s="18" t="s">
        <v>165</v>
      </c>
      <c r="C60" s="18" t="s">
        <v>151</v>
      </c>
      <c r="D60" s="12" t="s">
        <v>152</v>
      </c>
      <c r="E60" s="33">
        <f>E61</f>
        <v>150000</v>
      </c>
    </row>
    <row r="61" spans="2:5" ht="33" hidden="1" customHeight="1" outlineLevel="2" thickBot="1">
      <c r="B61" s="6" t="s">
        <v>165</v>
      </c>
      <c r="C61" s="6" t="s">
        <v>157</v>
      </c>
      <c r="D61" s="7" t="s">
        <v>158</v>
      </c>
      <c r="E61" s="32">
        <f>E62</f>
        <v>150000</v>
      </c>
    </row>
    <row r="62" spans="2:5" ht="33" hidden="1" customHeight="1" outlineLevel="2" thickBot="1">
      <c r="B62" s="4" t="s">
        <v>165</v>
      </c>
      <c r="C62" s="4" t="s">
        <v>161</v>
      </c>
      <c r="D62" s="5" t="s">
        <v>162</v>
      </c>
      <c r="E62" s="34">
        <v>150000</v>
      </c>
    </row>
    <row r="63" spans="2:5" s="51" customFormat="1" ht="27" customHeight="1" outlineLevel="1" collapsed="1" thickBot="1">
      <c r="B63" s="84" t="s">
        <v>165</v>
      </c>
      <c r="C63" s="85"/>
      <c r="D63" s="86"/>
      <c r="E63" s="32">
        <f>E8+E25+E44+E60</f>
        <v>562787485.58000004</v>
      </c>
    </row>
    <row r="64" spans="2:5" ht="29.25" hidden="1" customHeight="1" outlineLevel="2" thickBot="1">
      <c r="B64" s="21" t="s">
        <v>166</v>
      </c>
      <c r="C64" s="21" t="s">
        <v>1</v>
      </c>
      <c r="D64" s="22" t="s">
        <v>2</v>
      </c>
      <c r="E64" s="33">
        <f>E65+E68+E70+E75+E78</f>
        <v>41446752.900000006</v>
      </c>
    </row>
    <row r="65" spans="2:5" ht="29.25" hidden="1" customHeight="1" outlineLevel="2" thickBot="1">
      <c r="B65" s="6" t="s">
        <v>166</v>
      </c>
      <c r="C65" s="6" t="s">
        <v>3</v>
      </c>
      <c r="D65" s="7" t="s">
        <v>4</v>
      </c>
      <c r="E65" s="32">
        <f>E66+E67</f>
        <v>18594280.82</v>
      </c>
    </row>
    <row r="66" spans="2:5" ht="29.25" hidden="1" customHeight="1" outlineLevel="2" thickBot="1">
      <c r="B66" s="4" t="s">
        <v>166</v>
      </c>
      <c r="C66" s="4" t="s">
        <v>5</v>
      </c>
      <c r="D66" s="5" t="s">
        <v>6</v>
      </c>
      <c r="E66" s="34">
        <v>17594280.82</v>
      </c>
    </row>
    <row r="67" spans="2:5" s="51" customFormat="1" ht="29.25" hidden="1" customHeight="1" outlineLevel="2" thickBot="1">
      <c r="B67" s="4" t="s">
        <v>166</v>
      </c>
      <c r="C67" s="4" t="s">
        <v>9</v>
      </c>
      <c r="D67" s="60" t="s">
        <v>10</v>
      </c>
      <c r="E67" s="34">
        <v>1000000</v>
      </c>
    </row>
    <row r="68" spans="2:5" ht="29.25" hidden="1" customHeight="1" outlineLevel="2" thickBot="1">
      <c r="B68" s="6" t="s">
        <v>166</v>
      </c>
      <c r="C68" s="6" t="s">
        <v>11</v>
      </c>
      <c r="D68" s="7" t="s">
        <v>12</v>
      </c>
      <c r="E68" s="32">
        <f>E69</f>
        <v>3500000</v>
      </c>
    </row>
    <row r="69" spans="2:5" ht="29.25" hidden="1" customHeight="1" outlineLevel="2" thickBot="1">
      <c r="B69" s="4" t="s">
        <v>166</v>
      </c>
      <c r="C69" s="4" t="s">
        <v>13</v>
      </c>
      <c r="D69" s="5" t="s">
        <v>14</v>
      </c>
      <c r="E69" s="34">
        <v>3500000</v>
      </c>
    </row>
    <row r="70" spans="2:5" ht="29.25" hidden="1" customHeight="1" outlineLevel="2" thickBot="1">
      <c r="B70" s="6" t="s">
        <v>166</v>
      </c>
      <c r="C70" s="6" t="s">
        <v>17</v>
      </c>
      <c r="D70" s="7" t="s">
        <v>18</v>
      </c>
      <c r="E70" s="32">
        <f>E71+E72+E73+E74</f>
        <v>13076859.080000002</v>
      </c>
    </row>
    <row r="71" spans="2:5" ht="29.25" hidden="1" customHeight="1" outlineLevel="2" thickBot="1">
      <c r="B71" s="4" t="s">
        <v>166</v>
      </c>
      <c r="C71" s="4" t="s">
        <v>19</v>
      </c>
      <c r="D71" s="5" t="s">
        <v>20</v>
      </c>
      <c r="E71" s="34">
        <v>6568808.6900000004</v>
      </c>
    </row>
    <row r="72" spans="2:5" ht="29.25" hidden="1" customHeight="1" outlineLevel="2" thickBot="1">
      <c r="B72" s="4" t="s">
        <v>166</v>
      </c>
      <c r="C72" s="4" t="s">
        <v>23</v>
      </c>
      <c r="D72" s="5" t="s">
        <v>24</v>
      </c>
      <c r="E72" s="34">
        <v>2705472</v>
      </c>
    </row>
    <row r="73" spans="2:5" ht="29.25" hidden="1" customHeight="1" outlineLevel="2" thickBot="1">
      <c r="B73" s="4" t="s">
        <v>166</v>
      </c>
      <c r="C73" s="4" t="s">
        <v>25</v>
      </c>
      <c r="D73" s="5" t="s">
        <v>26</v>
      </c>
      <c r="E73" s="34">
        <v>2381956</v>
      </c>
    </row>
    <row r="74" spans="2:5" ht="29.25" hidden="1" customHeight="1" outlineLevel="2" thickBot="1">
      <c r="B74" s="4" t="s">
        <v>166</v>
      </c>
      <c r="C74" s="4" t="s">
        <v>27</v>
      </c>
      <c r="D74" s="5" t="s">
        <v>28</v>
      </c>
      <c r="E74" s="34">
        <v>1420622.39</v>
      </c>
    </row>
    <row r="75" spans="2:5" ht="29.25" hidden="1" customHeight="1" outlineLevel="2" thickBot="1">
      <c r="B75" s="6" t="s">
        <v>166</v>
      </c>
      <c r="C75" s="6" t="s">
        <v>29</v>
      </c>
      <c r="D75" s="7" t="s">
        <v>30</v>
      </c>
      <c r="E75" s="32">
        <f>E76+E77</f>
        <v>3165402</v>
      </c>
    </row>
    <row r="76" spans="2:5" ht="29.25" hidden="1" customHeight="1" outlineLevel="2" thickBot="1">
      <c r="B76" s="4" t="s">
        <v>166</v>
      </c>
      <c r="C76" s="4" t="s">
        <v>31</v>
      </c>
      <c r="D76" s="5" t="s">
        <v>32</v>
      </c>
      <c r="E76" s="34">
        <v>3003074</v>
      </c>
    </row>
    <row r="77" spans="2:5" ht="29.25" hidden="1" customHeight="1" outlineLevel="2" thickBot="1">
      <c r="B77" s="4" t="s">
        <v>166</v>
      </c>
      <c r="C77" s="4" t="s">
        <v>33</v>
      </c>
      <c r="D77" s="5" t="s">
        <v>34</v>
      </c>
      <c r="E77" s="34">
        <v>162328</v>
      </c>
    </row>
    <row r="78" spans="2:5" ht="29.25" hidden="1" customHeight="1" outlineLevel="2" thickBot="1">
      <c r="B78" s="6" t="s">
        <v>166</v>
      </c>
      <c r="C78" s="6" t="s">
        <v>35</v>
      </c>
      <c r="D78" s="7" t="s">
        <v>36</v>
      </c>
      <c r="E78" s="32">
        <f>E79+E80+E81</f>
        <v>3110211</v>
      </c>
    </row>
    <row r="79" spans="2:5" ht="29.25" hidden="1" customHeight="1" outlineLevel="2" thickBot="1">
      <c r="B79" s="4" t="s">
        <v>166</v>
      </c>
      <c r="C79" s="4" t="s">
        <v>37</v>
      </c>
      <c r="D79" s="5" t="s">
        <v>38</v>
      </c>
      <c r="E79" s="34">
        <v>1649256</v>
      </c>
    </row>
    <row r="80" spans="2:5" ht="29.25" hidden="1" customHeight="1" outlineLevel="2" thickBot="1">
      <c r="B80" s="4" t="s">
        <v>166</v>
      </c>
      <c r="C80" s="4" t="s">
        <v>39</v>
      </c>
      <c r="D80" s="5" t="s">
        <v>40</v>
      </c>
      <c r="E80" s="34">
        <v>486985</v>
      </c>
    </row>
    <row r="81" spans="2:5" ht="29.25" hidden="1" customHeight="1" outlineLevel="2" thickBot="1">
      <c r="B81" s="4" t="s">
        <v>166</v>
      </c>
      <c r="C81" s="4" t="s">
        <v>41</v>
      </c>
      <c r="D81" s="5" t="s">
        <v>42</v>
      </c>
      <c r="E81" s="34">
        <v>973970</v>
      </c>
    </row>
    <row r="82" spans="2:5" ht="29.25" hidden="1" customHeight="1" outlineLevel="2" thickBot="1">
      <c r="B82" s="18" t="s">
        <v>166</v>
      </c>
      <c r="C82" s="18" t="s">
        <v>43</v>
      </c>
      <c r="D82" s="12" t="s">
        <v>44</v>
      </c>
      <c r="E82" s="33">
        <f>E83+E85+E87+E91+E93+E95+E98+E101+E103</f>
        <v>1699173216</v>
      </c>
    </row>
    <row r="83" spans="2:5" s="51" customFormat="1" ht="29.25" hidden="1" customHeight="1" outlineLevel="2" thickBot="1">
      <c r="B83" s="6" t="s">
        <v>166</v>
      </c>
      <c r="C83" s="6" t="s">
        <v>273</v>
      </c>
      <c r="D83" s="7" t="s">
        <v>274</v>
      </c>
      <c r="E83" s="32">
        <f>E84</f>
        <v>6050000</v>
      </c>
    </row>
    <row r="84" spans="2:5" s="51" customFormat="1" ht="29.25" hidden="1" customHeight="1" outlineLevel="2" thickBot="1">
      <c r="B84" s="4" t="s">
        <v>166</v>
      </c>
      <c r="C84" s="4" t="s">
        <v>277</v>
      </c>
      <c r="D84" s="60" t="s">
        <v>275</v>
      </c>
      <c r="E84" s="34">
        <v>6050000</v>
      </c>
    </row>
    <row r="85" spans="2:5" s="51" customFormat="1" ht="29.25" hidden="1" customHeight="1" outlineLevel="2" thickBot="1">
      <c r="B85" s="6" t="s">
        <v>166</v>
      </c>
      <c r="C85" s="6" t="s">
        <v>53</v>
      </c>
      <c r="D85" s="7" t="s">
        <v>54</v>
      </c>
      <c r="E85" s="32">
        <f>E86</f>
        <v>1100000</v>
      </c>
    </row>
    <row r="86" spans="2:5" s="51" customFormat="1" ht="29.25" hidden="1" customHeight="1" outlineLevel="2" thickBot="1">
      <c r="B86" s="4" t="s">
        <v>166</v>
      </c>
      <c r="C86" s="4" t="s">
        <v>69</v>
      </c>
      <c r="D86" s="60" t="s">
        <v>60</v>
      </c>
      <c r="E86" s="34">
        <v>1100000</v>
      </c>
    </row>
    <row r="87" spans="2:5" ht="29.25" hidden="1" customHeight="1" outlineLevel="2" thickBot="1">
      <c r="B87" s="6" t="s">
        <v>166</v>
      </c>
      <c r="C87" s="6" t="s">
        <v>65</v>
      </c>
      <c r="D87" s="7" t="s">
        <v>66</v>
      </c>
      <c r="E87" s="32">
        <f>E88+E89+E90</f>
        <v>1673020000</v>
      </c>
    </row>
    <row r="88" spans="2:5" s="51" customFormat="1" ht="29.25" hidden="1" customHeight="1" outlineLevel="2" thickBot="1">
      <c r="B88" s="4" t="s">
        <v>166</v>
      </c>
      <c r="C88" s="4" t="s">
        <v>319</v>
      </c>
      <c r="D88" s="60" t="s">
        <v>320</v>
      </c>
      <c r="E88" s="34">
        <v>23000000</v>
      </c>
    </row>
    <row r="89" spans="2:5" ht="29.25" hidden="1" customHeight="1" outlineLevel="2" thickBot="1">
      <c r="B89" s="4" t="s">
        <v>166</v>
      </c>
      <c r="C89" s="4" t="s">
        <v>69</v>
      </c>
      <c r="D89" s="5" t="s">
        <v>70</v>
      </c>
      <c r="E89" s="34">
        <v>1650000000</v>
      </c>
    </row>
    <row r="90" spans="2:5" s="51" customFormat="1" ht="29.25" hidden="1" customHeight="1" outlineLevel="2" thickBot="1">
      <c r="B90" s="4" t="s">
        <v>166</v>
      </c>
      <c r="C90" s="4" t="s">
        <v>71</v>
      </c>
      <c r="D90" s="60" t="s">
        <v>72</v>
      </c>
      <c r="E90" s="34">
        <v>20000</v>
      </c>
    </row>
    <row r="91" spans="2:5" ht="29.25" hidden="1" customHeight="1" outlineLevel="2" thickBot="1">
      <c r="B91" s="6" t="s">
        <v>166</v>
      </c>
      <c r="C91" s="6" t="s">
        <v>73</v>
      </c>
      <c r="D91" s="7" t="s">
        <v>74</v>
      </c>
      <c r="E91" s="32">
        <f>E92</f>
        <v>70000</v>
      </c>
    </row>
    <row r="92" spans="2:5" ht="29.25" hidden="1" customHeight="1" outlineLevel="2" thickBot="1">
      <c r="B92" s="4" t="s">
        <v>166</v>
      </c>
      <c r="C92" s="4" t="s">
        <v>75</v>
      </c>
      <c r="D92" s="5" t="s">
        <v>76</v>
      </c>
      <c r="E92" s="34">
        <v>70000</v>
      </c>
    </row>
    <row r="93" spans="2:5" ht="29.25" hidden="1" customHeight="1" outlineLevel="2" thickBot="1">
      <c r="B93" s="6" t="s">
        <v>166</v>
      </c>
      <c r="C93" s="6" t="s">
        <v>77</v>
      </c>
      <c r="D93" s="7" t="s">
        <v>78</v>
      </c>
      <c r="E93" s="32">
        <f>E94</f>
        <v>608216</v>
      </c>
    </row>
    <row r="94" spans="2:5" ht="29.25" hidden="1" customHeight="1" outlineLevel="2" thickBot="1">
      <c r="B94" s="4" t="s">
        <v>166</v>
      </c>
      <c r="C94" s="4" t="s">
        <v>79</v>
      </c>
      <c r="D94" s="5" t="s">
        <v>80</v>
      </c>
      <c r="E94" s="34">
        <v>608216</v>
      </c>
    </row>
    <row r="95" spans="2:5" ht="29.25" hidden="1" customHeight="1" outlineLevel="2" thickBot="1">
      <c r="B95" s="6" t="s">
        <v>166</v>
      </c>
      <c r="C95" s="6" t="s">
        <v>81</v>
      </c>
      <c r="D95" s="7" t="s">
        <v>82</v>
      </c>
      <c r="E95" s="32">
        <f>E96+E97</f>
        <v>17500000</v>
      </c>
    </row>
    <row r="96" spans="2:5" ht="29.25" hidden="1" customHeight="1" outlineLevel="2" thickBot="1">
      <c r="B96" s="4" t="s">
        <v>166</v>
      </c>
      <c r="C96" s="4" t="s">
        <v>83</v>
      </c>
      <c r="D96" s="5" t="s">
        <v>84</v>
      </c>
      <c r="E96" s="34">
        <v>7000000</v>
      </c>
    </row>
    <row r="97" spans="2:5" s="51" customFormat="1" ht="29.25" hidden="1" customHeight="1" outlineLevel="2" thickBot="1">
      <c r="B97" s="4" t="s">
        <v>166</v>
      </c>
      <c r="C97" s="4" t="s">
        <v>85</v>
      </c>
      <c r="D97" s="60" t="s">
        <v>86</v>
      </c>
      <c r="E97" s="34">
        <v>10500000</v>
      </c>
    </row>
    <row r="98" spans="2:5" s="51" customFormat="1" ht="29.25" hidden="1" customHeight="1" outlineLevel="2" thickBot="1">
      <c r="B98" s="6" t="s">
        <v>166</v>
      </c>
      <c r="C98" s="6" t="s">
        <v>89</v>
      </c>
      <c r="D98" s="7" t="s">
        <v>90</v>
      </c>
      <c r="E98" s="32">
        <f>E99+E100</f>
        <v>450000</v>
      </c>
    </row>
    <row r="99" spans="2:5" s="51" customFormat="1" ht="29.25" hidden="1" customHeight="1" outlineLevel="2" thickBot="1">
      <c r="B99" s="4" t="s">
        <v>166</v>
      </c>
      <c r="C99" s="4" t="s">
        <v>93</v>
      </c>
      <c r="D99" s="60" t="s">
        <v>94</v>
      </c>
      <c r="E99" s="34">
        <v>200000</v>
      </c>
    </row>
    <row r="100" spans="2:5" s="51" customFormat="1" ht="29.25" hidden="1" customHeight="1" outlineLevel="2" thickBot="1">
      <c r="B100" s="4" t="s">
        <v>166</v>
      </c>
      <c r="C100" s="4" t="s">
        <v>97</v>
      </c>
      <c r="D100" s="60" t="s">
        <v>98</v>
      </c>
      <c r="E100" s="34">
        <v>250000</v>
      </c>
    </row>
    <row r="101" spans="2:5" s="51" customFormat="1" ht="35.25" hidden="1" customHeight="1" outlineLevel="2" thickBot="1">
      <c r="B101" s="6" t="s">
        <v>166</v>
      </c>
      <c r="C101" s="6" t="s">
        <v>194</v>
      </c>
      <c r="D101" s="7" t="s">
        <v>195</v>
      </c>
      <c r="E101" s="32">
        <f>E102</f>
        <v>125000</v>
      </c>
    </row>
    <row r="102" spans="2:5" s="51" customFormat="1" ht="29.25" hidden="1" customHeight="1" outlineLevel="2" thickBot="1">
      <c r="B102" s="4" t="s">
        <v>166</v>
      </c>
      <c r="C102" s="4" t="s">
        <v>196</v>
      </c>
      <c r="D102" s="60" t="s">
        <v>197</v>
      </c>
      <c r="E102" s="34">
        <v>125000</v>
      </c>
    </row>
    <row r="103" spans="2:5" s="51" customFormat="1" ht="35.25" hidden="1" customHeight="1" outlineLevel="2" thickBot="1">
      <c r="B103" s="6" t="s">
        <v>166</v>
      </c>
      <c r="C103" s="6" t="s">
        <v>290</v>
      </c>
      <c r="D103" s="7" t="s">
        <v>291</v>
      </c>
      <c r="E103" s="32">
        <f>E104</f>
        <v>250000</v>
      </c>
    </row>
    <row r="104" spans="2:5" s="51" customFormat="1" ht="29.25" hidden="1" customHeight="1" outlineLevel="2" thickBot="1">
      <c r="B104" s="4" t="s">
        <v>166</v>
      </c>
      <c r="C104" s="4" t="s">
        <v>318</v>
      </c>
      <c r="D104" s="60" t="s">
        <v>292</v>
      </c>
      <c r="E104" s="34">
        <v>250000</v>
      </c>
    </row>
    <row r="105" spans="2:5" ht="29.25" hidden="1" customHeight="1" outlineLevel="2" thickBot="1">
      <c r="B105" s="18" t="s">
        <v>166</v>
      </c>
      <c r="C105" s="18" t="s">
        <v>99</v>
      </c>
      <c r="D105" s="12" t="s">
        <v>100</v>
      </c>
      <c r="E105" s="33">
        <f>E106+E109+E111</f>
        <v>1100000</v>
      </c>
    </row>
    <row r="106" spans="2:5" ht="29.25" hidden="1" customHeight="1" outlineLevel="2" thickBot="1">
      <c r="B106" s="6" t="s">
        <v>166</v>
      </c>
      <c r="C106" s="6" t="s">
        <v>101</v>
      </c>
      <c r="D106" s="7" t="s">
        <v>102</v>
      </c>
      <c r="E106" s="34">
        <f>E107+E108</f>
        <v>400000</v>
      </c>
    </row>
    <row r="107" spans="2:5" ht="29.25" hidden="1" customHeight="1" outlineLevel="2" thickBot="1">
      <c r="B107" s="4" t="s">
        <v>166</v>
      </c>
      <c r="C107" s="4" t="s">
        <v>103</v>
      </c>
      <c r="D107" s="5" t="s">
        <v>104</v>
      </c>
      <c r="E107" s="34">
        <v>350000</v>
      </c>
    </row>
    <row r="108" spans="2:5" s="51" customFormat="1" ht="29.25" hidden="1" customHeight="1" outlineLevel="2" thickBot="1">
      <c r="B108" s="4" t="s">
        <v>166</v>
      </c>
      <c r="C108" s="4" t="s">
        <v>180</v>
      </c>
      <c r="D108" s="60" t="s">
        <v>181</v>
      </c>
      <c r="E108" s="34">
        <v>50000</v>
      </c>
    </row>
    <row r="109" spans="2:5" s="51" customFormat="1" ht="29.25" hidden="1" customHeight="1" outlineLevel="2" thickBot="1">
      <c r="B109" s="6" t="s">
        <v>166</v>
      </c>
      <c r="C109" s="6" t="s">
        <v>107</v>
      </c>
      <c r="D109" s="7" t="s">
        <v>108</v>
      </c>
      <c r="E109" s="34">
        <f>E110</f>
        <v>50000</v>
      </c>
    </row>
    <row r="110" spans="2:5" s="51" customFormat="1" ht="29.25" hidden="1" customHeight="1" outlineLevel="2" thickBot="1">
      <c r="B110" s="4" t="s">
        <v>166</v>
      </c>
      <c r="C110" s="4" t="s">
        <v>109</v>
      </c>
      <c r="D110" s="60" t="s">
        <v>110</v>
      </c>
      <c r="E110" s="34">
        <v>50000</v>
      </c>
    </row>
    <row r="111" spans="2:5" ht="29.25" hidden="1" customHeight="1" outlineLevel="2" thickBot="1">
      <c r="B111" s="6" t="s">
        <v>166</v>
      </c>
      <c r="C111" s="6" t="s">
        <v>125</v>
      </c>
      <c r="D111" s="7" t="s">
        <v>126</v>
      </c>
      <c r="E111" s="32">
        <f>E112+E113+E114</f>
        <v>650000</v>
      </c>
    </row>
    <row r="112" spans="2:5" ht="29.25" hidden="1" customHeight="1" outlineLevel="2" thickBot="1">
      <c r="B112" s="4" t="s">
        <v>166</v>
      </c>
      <c r="C112" s="4" t="s">
        <v>129</v>
      </c>
      <c r="D112" s="5" t="s">
        <v>130</v>
      </c>
      <c r="E112" s="34">
        <v>20000</v>
      </c>
    </row>
    <row r="113" spans="2:5" ht="29.25" hidden="1" customHeight="1" outlineLevel="2" thickBot="1">
      <c r="B113" s="4" t="s">
        <v>166</v>
      </c>
      <c r="C113" s="4" t="s">
        <v>131</v>
      </c>
      <c r="D113" s="5" t="s">
        <v>132</v>
      </c>
      <c r="E113" s="34">
        <v>600000</v>
      </c>
    </row>
    <row r="114" spans="2:5" s="51" customFormat="1" ht="29.25" hidden="1" customHeight="1" outlineLevel="2" thickBot="1">
      <c r="B114" s="4" t="s">
        <v>166</v>
      </c>
      <c r="C114" s="4" t="s">
        <v>133</v>
      </c>
      <c r="D114" s="60" t="s">
        <v>134</v>
      </c>
      <c r="E114" s="34">
        <v>30000</v>
      </c>
    </row>
    <row r="115" spans="2:5" ht="29.25" hidden="1" customHeight="1" outlineLevel="2" thickBot="1">
      <c r="B115" s="18" t="s">
        <v>166</v>
      </c>
      <c r="C115" s="18" t="s">
        <v>151</v>
      </c>
      <c r="D115" s="12" t="s">
        <v>152</v>
      </c>
      <c r="E115" s="33">
        <f>E116</f>
        <v>2000000</v>
      </c>
    </row>
    <row r="116" spans="2:5" ht="29.25" hidden="1" customHeight="1" outlineLevel="2" thickBot="1">
      <c r="B116" s="6" t="s">
        <v>166</v>
      </c>
      <c r="C116" s="6" t="s">
        <v>157</v>
      </c>
      <c r="D116" s="7" t="s">
        <v>158</v>
      </c>
      <c r="E116" s="32">
        <f>E117</f>
        <v>2000000</v>
      </c>
    </row>
    <row r="117" spans="2:5" ht="29.25" hidden="1" customHeight="1" outlineLevel="2" thickBot="1">
      <c r="B117" s="4" t="s">
        <v>166</v>
      </c>
      <c r="C117" s="4" t="s">
        <v>161</v>
      </c>
      <c r="D117" s="5" t="s">
        <v>162</v>
      </c>
      <c r="E117" s="34">
        <v>2000000</v>
      </c>
    </row>
    <row r="118" spans="2:5" s="51" customFormat="1" ht="29.25" customHeight="1" outlineLevel="1" collapsed="1" thickBot="1">
      <c r="B118" s="84" t="s">
        <v>204</v>
      </c>
      <c r="C118" s="85"/>
      <c r="D118" s="86"/>
      <c r="E118" s="32">
        <f>E64+E82+E105+E115</f>
        <v>1743719968.9000001</v>
      </c>
    </row>
    <row r="119" spans="2:5" ht="29.25" hidden="1" customHeight="1" outlineLevel="2" thickBot="1">
      <c r="B119" s="21" t="s">
        <v>167</v>
      </c>
      <c r="C119" s="21" t="s">
        <v>1</v>
      </c>
      <c r="D119" s="22" t="s">
        <v>2</v>
      </c>
      <c r="E119" s="33">
        <f>E120+E123+E125+E131+E134</f>
        <v>519905083.53999996</v>
      </c>
    </row>
    <row r="120" spans="2:5" ht="29.25" hidden="1" customHeight="1" outlineLevel="2" thickBot="1">
      <c r="B120" s="6" t="s">
        <v>167</v>
      </c>
      <c r="C120" s="6" t="s">
        <v>3</v>
      </c>
      <c r="D120" s="7" t="s">
        <v>4</v>
      </c>
      <c r="E120" s="32">
        <f>E121+E122</f>
        <v>241223836.28999999</v>
      </c>
    </row>
    <row r="121" spans="2:5" ht="29.25" hidden="1" customHeight="1" outlineLevel="2" thickBot="1">
      <c r="B121" s="4" t="s">
        <v>167</v>
      </c>
      <c r="C121" s="4" t="s">
        <v>5</v>
      </c>
      <c r="D121" s="5" t="s">
        <v>6</v>
      </c>
      <c r="E121" s="34">
        <v>239723836.28999999</v>
      </c>
    </row>
    <row r="122" spans="2:5" s="51" customFormat="1" ht="24" hidden="1" customHeight="1" outlineLevel="2" thickBot="1">
      <c r="B122" s="4" t="s">
        <v>167</v>
      </c>
      <c r="C122" s="4" t="s">
        <v>9</v>
      </c>
      <c r="D122" s="60" t="s">
        <v>10</v>
      </c>
      <c r="E122" s="34">
        <v>1500000</v>
      </c>
    </row>
    <row r="123" spans="2:5" ht="29.25" hidden="1" customHeight="1" outlineLevel="2" thickBot="1">
      <c r="B123" s="6" t="s">
        <v>167</v>
      </c>
      <c r="C123" s="6" t="s">
        <v>11</v>
      </c>
      <c r="D123" s="7" t="s">
        <v>12</v>
      </c>
      <c r="E123" s="32">
        <f>E124</f>
        <v>10000000</v>
      </c>
    </row>
    <row r="124" spans="2:5" ht="29.25" hidden="1" customHeight="1" outlineLevel="2" thickBot="1">
      <c r="B124" s="4" t="s">
        <v>167</v>
      </c>
      <c r="C124" s="4" t="s">
        <v>13</v>
      </c>
      <c r="D124" s="5" t="s">
        <v>14</v>
      </c>
      <c r="E124" s="34">
        <v>10000000</v>
      </c>
    </row>
    <row r="125" spans="2:5" ht="29.25" hidden="1" customHeight="1" outlineLevel="2" thickBot="1">
      <c r="B125" s="6" t="s">
        <v>167</v>
      </c>
      <c r="C125" s="6" t="s">
        <v>17</v>
      </c>
      <c r="D125" s="7" t="s">
        <v>18</v>
      </c>
      <c r="E125" s="32">
        <f>E126+E127+E128+E129+E130</f>
        <v>189960403.25</v>
      </c>
    </row>
    <row r="126" spans="2:5" ht="29.25" hidden="1" customHeight="1" outlineLevel="2" thickBot="1">
      <c r="B126" s="4" t="s">
        <v>167</v>
      </c>
      <c r="C126" s="4" t="s">
        <v>19</v>
      </c>
      <c r="D126" s="5" t="s">
        <v>20</v>
      </c>
      <c r="E126" s="34">
        <v>121710506.76000001</v>
      </c>
    </row>
    <row r="127" spans="2:5" ht="29.25" hidden="1" customHeight="1" outlineLevel="2" thickBot="1">
      <c r="B127" s="4" t="s">
        <v>167</v>
      </c>
      <c r="C127" s="4" t="s">
        <v>21</v>
      </c>
      <c r="D127" s="5" t="s">
        <v>22</v>
      </c>
      <c r="E127" s="34">
        <v>2914544.96</v>
      </c>
    </row>
    <row r="128" spans="2:5" ht="29.25" hidden="1" customHeight="1" outlineLevel="2" thickBot="1">
      <c r="B128" s="4" t="s">
        <v>167</v>
      </c>
      <c r="C128" s="4" t="s">
        <v>23</v>
      </c>
      <c r="D128" s="5" t="s">
        <v>24</v>
      </c>
      <c r="E128" s="34">
        <v>33937249</v>
      </c>
    </row>
    <row r="129" spans="2:5" ht="29.25" hidden="1" customHeight="1" outlineLevel="2" thickBot="1">
      <c r="B129" s="4" t="s">
        <v>167</v>
      </c>
      <c r="C129" s="4" t="s">
        <v>25</v>
      </c>
      <c r="D129" s="5" t="s">
        <v>26</v>
      </c>
      <c r="E129" s="34">
        <v>30715111</v>
      </c>
    </row>
    <row r="130" spans="2:5" ht="29.25" hidden="1" customHeight="1" outlineLevel="2" thickBot="1">
      <c r="B130" s="4" t="s">
        <v>167</v>
      </c>
      <c r="C130" s="4" t="s">
        <v>27</v>
      </c>
      <c r="D130" s="5" t="s">
        <v>28</v>
      </c>
      <c r="E130" s="34">
        <v>682991.53</v>
      </c>
    </row>
    <row r="131" spans="2:5" ht="29.25" hidden="1" customHeight="1" outlineLevel="2" thickBot="1">
      <c r="B131" s="6" t="s">
        <v>167</v>
      </c>
      <c r="C131" s="6" t="s">
        <v>29</v>
      </c>
      <c r="D131" s="7" t="s">
        <v>30</v>
      </c>
      <c r="E131" s="32">
        <f>E132+E133</f>
        <v>39706582</v>
      </c>
    </row>
    <row r="132" spans="2:5" ht="29.25" hidden="1" customHeight="1" outlineLevel="2" thickBot="1">
      <c r="B132" s="4" t="s">
        <v>167</v>
      </c>
      <c r="C132" s="4" t="s">
        <v>31</v>
      </c>
      <c r="D132" s="5" t="s">
        <v>32</v>
      </c>
      <c r="E132" s="34">
        <v>37670347</v>
      </c>
    </row>
    <row r="133" spans="2:5" ht="29.25" hidden="1" customHeight="1" outlineLevel="2" thickBot="1">
      <c r="B133" s="4" t="s">
        <v>167</v>
      </c>
      <c r="C133" s="4" t="s">
        <v>33</v>
      </c>
      <c r="D133" s="5" t="s">
        <v>34</v>
      </c>
      <c r="E133" s="34">
        <v>2036235</v>
      </c>
    </row>
    <row r="134" spans="2:5" ht="29.25" hidden="1" customHeight="1" outlineLevel="2" thickBot="1">
      <c r="B134" s="6" t="s">
        <v>167</v>
      </c>
      <c r="C134" s="6" t="s">
        <v>35</v>
      </c>
      <c r="D134" s="7" t="s">
        <v>36</v>
      </c>
      <c r="E134" s="32">
        <f>E135+E136+E137</f>
        <v>39014262</v>
      </c>
    </row>
    <row r="135" spans="2:5" ht="29.25" hidden="1" customHeight="1" outlineLevel="2" thickBot="1">
      <c r="B135" s="4" t="s">
        <v>167</v>
      </c>
      <c r="C135" s="4" t="s">
        <v>37</v>
      </c>
      <c r="D135" s="5" t="s">
        <v>38</v>
      </c>
      <c r="E135" s="34">
        <v>20688147</v>
      </c>
    </row>
    <row r="136" spans="2:5" ht="29.25" hidden="1" customHeight="1" outlineLevel="2" thickBot="1">
      <c r="B136" s="4" t="s">
        <v>167</v>
      </c>
      <c r="C136" s="4" t="s">
        <v>39</v>
      </c>
      <c r="D136" s="5" t="s">
        <v>40</v>
      </c>
      <c r="E136" s="34">
        <v>6108705</v>
      </c>
    </row>
    <row r="137" spans="2:5" ht="29.25" hidden="1" customHeight="1" outlineLevel="2" thickBot="1">
      <c r="B137" s="4" t="s">
        <v>167</v>
      </c>
      <c r="C137" s="4" t="s">
        <v>41</v>
      </c>
      <c r="D137" s="5" t="s">
        <v>42</v>
      </c>
      <c r="E137" s="34">
        <v>12217410</v>
      </c>
    </row>
    <row r="138" spans="2:5" ht="29.25" hidden="1" customHeight="1" outlineLevel="2" thickBot="1">
      <c r="B138" s="18" t="s">
        <v>167</v>
      </c>
      <c r="C138" s="18" t="s">
        <v>43</v>
      </c>
      <c r="D138" s="12" t="s">
        <v>44</v>
      </c>
      <c r="E138" s="33">
        <f>E139+E141+E145+E148+E152+E154+E156+E159+E162+E164</f>
        <v>145666870</v>
      </c>
    </row>
    <row r="139" spans="2:5" s="51" customFormat="1" ht="29.25" hidden="1" customHeight="1" outlineLevel="2" thickBot="1">
      <c r="B139" s="6" t="s">
        <v>167</v>
      </c>
      <c r="C139" s="6" t="s">
        <v>273</v>
      </c>
      <c r="D139" s="7" t="s">
        <v>274</v>
      </c>
      <c r="E139" s="32">
        <f>E140</f>
        <v>20000000</v>
      </c>
    </row>
    <row r="140" spans="2:5" s="51" customFormat="1" ht="29.25" hidden="1" customHeight="1" outlineLevel="2" thickBot="1">
      <c r="B140" s="4" t="s">
        <v>167</v>
      </c>
      <c r="C140" s="4" t="s">
        <v>277</v>
      </c>
      <c r="D140" s="60" t="s">
        <v>275</v>
      </c>
      <c r="E140" s="34">
        <v>20000000</v>
      </c>
    </row>
    <row r="141" spans="2:5" ht="29.25" hidden="1" customHeight="1" outlineLevel="2" thickBot="1">
      <c r="B141" s="6" t="s">
        <v>167</v>
      </c>
      <c r="C141" s="6" t="s">
        <v>45</v>
      </c>
      <c r="D141" s="7" t="s">
        <v>46</v>
      </c>
      <c r="E141" s="32">
        <f>E142+E143+E144</f>
        <v>5280000</v>
      </c>
    </row>
    <row r="142" spans="2:5" ht="29.25" hidden="1" customHeight="1" outlineLevel="2" thickBot="1">
      <c r="B142" s="4" t="s">
        <v>167</v>
      </c>
      <c r="C142" s="4" t="s">
        <v>47</v>
      </c>
      <c r="D142" s="5" t="s">
        <v>48</v>
      </c>
      <c r="E142" s="34">
        <v>1100000</v>
      </c>
    </row>
    <row r="143" spans="2:5" ht="29.25" hidden="1" customHeight="1" outlineLevel="2" thickBot="1">
      <c r="B143" s="4" t="s">
        <v>167</v>
      </c>
      <c r="C143" s="4" t="s">
        <v>49</v>
      </c>
      <c r="D143" s="5" t="s">
        <v>50</v>
      </c>
      <c r="E143" s="34">
        <v>4000000</v>
      </c>
    </row>
    <row r="144" spans="2:5" ht="29.25" hidden="1" customHeight="1" outlineLevel="2" thickBot="1">
      <c r="B144" s="4" t="s">
        <v>167</v>
      </c>
      <c r="C144" s="4" t="s">
        <v>51</v>
      </c>
      <c r="D144" s="5" t="s">
        <v>52</v>
      </c>
      <c r="E144" s="34">
        <v>180000</v>
      </c>
    </row>
    <row r="145" spans="1:5" ht="29.25" hidden="1" customHeight="1" outlineLevel="2" thickBot="1">
      <c r="A145" s="1"/>
      <c r="B145" s="6" t="s">
        <v>167</v>
      </c>
      <c r="C145" s="6" t="s">
        <v>53</v>
      </c>
      <c r="D145" s="7" t="s">
        <v>54</v>
      </c>
      <c r="E145" s="32">
        <f>E146+E147</f>
        <v>1700000</v>
      </c>
    </row>
    <row r="146" spans="1:5" s="51" customFormat="1" ht="29.25" hidden="1" customHeight="1" outlineLevel="2" thickBot="1">
      <c r="B146" s="4" t="s">
        <v>167</v>
      </c>
      <c r="C146" s="4" t="s">
        <v>57</v>
      </c>
      <c r="D146" s="60" t="s">
        <v>58</v>
      </c>
      <c r="E146" s="34">
        <v>600000</v>
      </c>
    </row>
    <row r="147" spans="1:5" ht="29.25" hidden="1" customHeight="1" outlineLevel="2" thickBot="1">
      <c r="A147" s="1"/>
      <c r="B147" s="4" t="s">
        <v>167</v>
      </c>
      <c r="C147" s="4" t="s">
        <v>59</v>
      </c>
      <c r="D147" s="5" t="s">
        <v>60</v>
      </c>
      <c r="E147" s="34">
        <v>1100000</v>
      </c>
    </row>
    <row r="148" spans="1:5" ht="29.25" hidden="1" customHeight="1" outlineLevel="2" thickBot="1">
      <c r="B148" s="6" t="s">
        <v>167</v>
      </c>
      <c r="C148" s="6" t="s">
        <v>65</v>
      </c>
      <c r="D148" s="7" t="s">
        <v>66</v>
      </c>
      <c r="E148" s="32">
        <f>E149+E150+E151</f>
        <v>69000000</v>
      </c>
    </row>
    <row r="149" spans="1:5" s="51" customFormat="1" ht="29.25" hidden="1" customHeight="1" outlineLevel="2" thickBot="1">
      <c r="B149" s="4" t="s">
        <v>167</v>
      </c>
      <c r="C149" s="4" t="s">
        <v>319</v>
      </c>
      <c r="D149" s="60" t="s">
        <v>320</v>
      </c>
      <c r="E149" s="34">
        <v>8000000</v>
      </c>
    </row>
    <row r="150" spans="1:5" ht="29.25" hidden="1" customHeight="1" outlineLevel="2" thickBot="1">
      <c r="B150" s="4" t="s">
        <v>167</v>
      </c>
      <c r="C150" s="4" t="s">
        <v>69</v>
      </c>
      <c r="D150" s="5" t="s">
        <v>70</v>
      </c>
      <c r="E150" s="34">
        <v>58000000</v>
      </c>
    </row>
    <row r="151" spans="1:5" ht="29.25" hidden="1" customHeight="1" outlineLevel="2" thickBot="1">
      <c r="B151" s="4" t="s">
        <v>167</v>
      </c>
      <c r="C151" s="4" t="s">
        <v>71</v>
      </c>
      <c r="D151" s="5" t="s">
        <v>72</v>
      </c>
      <c r="E151" s="34">
        <v>3000000</v>
      </c>
    </row>
    <row r="152" spans="1:5" ht="29.25" hidden="1" customHeight="1" outlineLevel="2" thickBot="1">
      <c r="B152" s="6" t="s">
        <v>167</v>
      </c>
      <c r="C152" s="6" t="s">
        <v>73</v>
      </c>
      <c r="D152" s="7" t="s">
        <v>74</v>
      </c>
      <c r="E152" s="32">
        <f>E153</f>
        <v>1600000</v>
      </c>
    </row>
    <row r="153" spans="1:5" ht="29.25" hidden="1" customHeight="1" outlineLevel="2" thickBot="1">
      <c r="B153" s="4" t="s">
        <v>167</v>
      </c>
      <c r="C153" s="4" t="s">
        <v>75</v>
      </c>
      <c r="D153" s="5" t="s">
        <v>76</v>
      </c>
      <c r="E153" s="34">
        <v>1600000</v>
      </c>
    </row>
    <row r="154" spans="1:5" ht="29.25" hidden="1" customHeight="1" outlineLevel="2" thickBot="1">
      <c r="B154" s="6" t="s">
        <v>167</v>
      </c>
      <c r="C154" s="6" t="s">
        <v>77</v>
      </c>
      <c r="D154" s="7" t="s">
        <v>78</v>
      </c>
      <c r="E154" s="32">
        <f>E155</f>
        <v>17186870</v>
      </c>
    </row>
    <row r="155" spans="1:5" ht="29.25" hidden="1" customHeight="1" outlineLevel="2" thickBot="1">
      <c r="B155" s="4" t="s">
        <v>167</v>
      </c>
      <c r="C155" s="4" t="s">
        <v>79</v>
      </c>
      <c r="D155" s="5" t="s">
        <v>80</v>
      </c>
      <c r="E155" s="34">
        <v>17186870</v>
      </c>
    </row>
    <row r="156" spans="1:5" s="51" customFormat="1" ht="29.25" hidden="1" customHeight="1" outlineLevel="2" thickBot="1">
      <c r="B156" s="6" t="s">
        <v>167</v>
      </c>
      <c r="C156" s="6" t="s">
        <v>81</v>
      </c>
      <c r="D156" s="7" t="s">
        <v>82</v>
      </c>
      <c r="E156" s="32">
        <f>E157+E158</f>
        <v>5000000</v>
      </c>
    </row>
    <row r="157" spans="1:5" s="51" customFormat="1" ht="29.25" hidden="1" customHeight="1" outlineLevel="2" thickBot="1">
      <c r="B157" s="4" t="s">
        <v>167</v>
      </c>
      <c r="C157" s="4" t="s">
        <v>83</v>
      </c>
      <c r="D157" s="60" t="s">
        <v>84</v>
      </c>
      <c r="E157" s="34">
        <v>2500000</v>
      </c>
    </row>
    <row r="158" spans="1:5" s="51" customFormat="1" ht="29.25" hidden="1" customHeight="1" outlineLevel="2" thickBot="1">
      <c r="B158" s="4" t="s">
        <v>167</v>
      </c>
      <c r="C158" s="4" t="s">
        <v>85</v>
      </c>
      <c r="D158" s="60" t="s">
        <v>86</v>
      </c>
      <c r="E158" s="34">
        <v>2500000</v>
      </c>
    </row>
    <row r="159" spans="1:5" ht="29.25" hidden="1" customHeight="1" outlineLevel="2" thickBot="1">
      <c r="B159" s="6" t="s">
        <v>167</v>
      </c>
      <c r="C159" s="6" t="s">
        <v>89</v>
      </c>
      <c r="D159" s="7" t="s">
        <v>90</v>
      </c>
      <c r="E159" s="32">
        <f>E160+E161</f>
        <v>24500000</v>
      </c>
    </row>
    <row r="160" spans="1:5" ht="29.25" hidden="1" customHeight="1" outlineLevel="2" thickBot="1">
      <c r="B160" s="4" t="s">
        <v>167</v>
      </c>
      <c r="C160" s="4" t="s">
        <v>168</v>
      </c>
      <c r="D160" s="5" t="s">
        <v>169</v>
      </c>
      <c r="E160" s="34">
        <v>12500000</v>
      </c>
    </row>
    <row r="161" spans="2:5" ht="29.25" hidden="1" customHeight="1" outlineLevel="2" thickBot="1">
      <c r="B161" s="4" t="s">
        <v>167</v>
      </c>
      <c r="C161" s="4" t="s">
        <v>93</v>
      </c>
      <c r="D161" s="5" t="s">
        <v>94</v>
      </c>
      <c r="E161" s="34">
        <v>12000000</v>
      </c>
    </row>
    <row r="162" spans="2:5" s="51" customFormat="1" ht="35.25" hidden="1" customHeight="1" outlineLevel="2" thickBot="1">
      <c r="B162" s="6" t="s">
        <v>167</v>
      </c>
      <c r="C162" s="6" t="s">
        <v>194</v>
      </c>
      <c r="D162" s="7" t="s">
        <v>195</v>
      </c>
      <c r="E162" s="32">
        <f>E163</f>
        <v>400000</v>
      </c>
    </row>
    <row r="163" spans="2:5" s="51" customFormat="1" ht="29.25" hidden="1" customHeight="1" outlineLevel="2" thickBot="1">
      <c r="B163" s="4" t="s">
        <v>167</v>
      </c>
      <c r="C163" s="4" t="s">
        <v>196</v>
      </c>
      <c r="D163" s="60" t="s">
        <v>197</v>
      </c>
      <c r="E163" s="34">
        <v>400000</v>
      </c>
    </row>
    <row r="164" spans="2:5" s="51" customFormat="1" ht="35.25" hidden="1" customHeight="1" outlineLevel="2" thickBot="1">
      <c r="B164" s="6" t="s">
        <v>167</v>
      </c>
      <c r="C164" s="6" t="s">
        <v>290</v>
      </c>
      <c r="D164" s="7" t="s">
        <v>291</v>
      </c>
      <c r="E164" s="32">
        <f>E165</f>
        <v>1000000</v>
      </c>
    </row>
    <row r="165" spans="2:5" s="51" customFormat="1" ht="29.25" hidden="1" customHeight="1" outlineLevel="2" thickBot="1">
      <c r="B165" s="4" t="s">
        <v>167</v>
      </c>
      <c r="C165" s="4" t="s">
        <v>318</v>
      </c>
      <c r="D165" s="60" t="s">
        <v>292</v>
      </c>
      <c r="E165" s="34">
        <v>1000000</v>
      </c>
    </row>
    <row r="166" spans="2:5" ht="29.25" hidden="1" customHeight="1" outlineLevel="2" thickBot="1">
      <c r="B166" s="18" t="s">
        <v>167</v>
      </c>
      <c r="C166" s="18" t="s">
        <v>99</v>
      </c>
      <c r="D166" s="12" t="s">
        <v>100</v>
      </c>
      <c r="E166" s="33">
        <f>E167+E171+E173+E180+E183</f>
        <v>201250000</v>
      </c>
    </row>
    <row r="167" spans="2:5" ht="29.25" hidden="1" customHeight="1" outlineLevel="2" thickBot="1">
      <c r="B167" s="6" t="s">
        <v>167</v>
      </c>
      <c r="C167" s="6" t="s">
        <v>101</v>
      </c>
      <c r="D167" s="7" t="s">
        <v>102</v>
      </c>
      <c r="E167" s="32">
        <f>E168+E169+E170</f>
        <v>37500000</v>
      </c>
    </row>
    <row r="168" spans="2:5" ht="29.25" hidden="1" customHeight="1" outlineLevel="2" thickBot="1">
      <c r="B168" s="4" t="s">
        <v>167</v>
      </c>
      <c r="C168" s="4" t="s">
        <v>103</v>
      </c>
      <c r="D168" s="5" t="s">
        <v>104</v>
      </c>
      <c r="E168" s="34">
        <v>17000000</v>
      </c>
    </row>
    <row r="169" spans="2:5" s="51" customFormat="1" ht="29.25" hidden="1" customHeight="1" outlineLevel="2" thickBot="1">
      <c r="B169" s="4" t="s">
        <v>167</v>
      </c>
      <c r="C169" s="4" t="s">
        <v>180</v>
      </c>
      <c r="D169" s="60" t="s">
        <v>181</v>
      </c>
      <c r="E169" s="34">
        <v>2500000</v>
      </c>
    </row>
    <row r="170" spans="2:5" s="51" customFormat="1" ht="29.25" hidden="1" customHeight="1" outlineLevel="2" thickBot="1">
      <c r="B170" s="4" t="s">
        <v>167</v>
      </c>
      <c r="C170" s="4" t="s">
        <v>105</v>
      </c>
      <c r="D170" s="60" t="s">
        <v>106</v>
      </c>
      <c r="E170" s="34">
        <v>18000000</v>
      </c>
    </row>
    <row r="171" spans="2:5" s="51" customFormat="1" ht="29.25" hidden="1" customHeight="1" outlineLevel="2" thickBot="1">
      <c r="B171" s="6" t="s">
        <v>167</v>
      </c>
      <c r="C171" s="6" t="s">
        <v>107</v>
      </c>
      <c r="D171" s="7" t="s">
        <v>108</v>
      </c>
      <c r="E171" s="32">
        <f>E172</f>
        <v>500000</v>
      </c>
    </row>
    <row r="172" spans="2:5" s="51" customFormat="1" ht="29.25" hidden="1" customHeight="1" outlineLevel="2" thickBot="1">
      <c r="B172" s="4" t="s">
        <v>167</v>
      </c>
      <c r="C172" s="4" t="s">
        <v>109</v>
      </c>
      <c r="D172" s="60" t="s">
        <v>110</v>
      </c>
      <c r="E172" s="34">
        <v>500000</v>
      </c>
    </row>
    <row r="173" spans="2:5" ht="29.25" hidden="1" customHeight="1" outlineLevel="2" thickBot="1">
      <c r="B173" s="6" t="s">
        <v>167</v>
      </c>
      <c r="C173" s="6" t="s">
        <v>111</v>
      </c>
      <c r="D173" s="7" t="s">
        <v>112</v>
      </c>
      <c r="E173" s="32">
        <f>E174+E175+E176+E177+E178+E179</f>
        <v>131500000</v>
      </c>
    </row>
    <row r="174" spans="2:5" ht="29.25" hidden="1" customHeight="1" outlineLevel="2" thickBot="1">
      <c r="B174" s="4" t="s">
        <v>167</v>
      </c>
      <c r="C174" s="4" t="s">
        <v>113</v>
      </c>
      <c r="D174" s="5" t="s">
        <v>114</v>
      </c>
      <c r="E174" s="34">
        <v>15000000</v>
      </c>
    </row>
    <row r="175" spans="2:5" ht="29.25" hidden="1" customHeight="1" outlineLevel="2" thickBot="1">
      <c r="B175" s="4" t="s">
        <v>167</v>
      </c>
      <c r="C175" s="4" t="s">
        <v>170</v>
      </c>
      <c r="D175" s="5" t="s">
        <v>171</v>
      </c>
      <c r="E175" s="34">
        <v>96500000</v>
      </c>
    </row>
    <row r="176" spans="2:5" ht="29.25" hidden="1" customHeight="1" outlineLevel="2" thickBot="1">
      <c r="B176" s="4" t="s">
        <v>167</v>
      </c>
      <c r="C176" s="4" t="s">
        <v>172</v>
      </c>
      <c r="D176" s="5" t="s">
        <v>173</v>
      </c>
      <c r="E176" s="34">
        <v>3000000</v>
      </c>
    </row>
    <row r="177" spans="2:5" s="51" customFormat="1" ht="29.25" hidden="1" customHeight="1" outlineLevel="2" thickBot="1">
      <c r="B177" s="4" t="s">
        <v>167</v>
      </c>
      <c r="C177" s="4" t="s">
        <v>115</v>
      </c>
      <c r="D177" s="60" t="s">
        <v>116</v>
      </c>
      <c r="E177" s="34">
        <v>1000000</v>
      </c>
    </row>
    <row r="178" spans="2:5" ht="29.25" hidden="1" customHeight="1" outlineLevel="2" thickBot="1">
      <c r="B178" s="4" t="s">
        <v>167</v>
      </c>
      <c r="C178" s="4" t="s">
        <v>117</v>
      </c>
      <c r="D178" s="5" t="s">
        <v>118</v>
      </c>
      <c r="E178" s="34">
        <v>15000000</v>
      </c>
    </row>
    <row r="179" spans="2:5" ht="29.25" hidden="1" customHeight="1" outlineLevel="2" thickBot="1">
      <c r="B179" s="4" t="s">
        <v>167</v>
      </c>
      <c r="C179" s="4" t="s">
        <v>174</v>
      </c>
      <c r="D179" s="5" t="s">
        <v>175</v>
      </c>
      <c r="E179" s="34">
        <v>1000000</v>
      </c>
    </row>
    <row r="180" spans="2:5" ht="29.25" hidden="1" customHeight="1" outlineLevel="2" thickBot="1">
      <c r="B180" s="6" t="s">
        <v>167</v>
      </c>
      <c r="C180" s="6" t="s">
        <v>119</v>
      </c>
      <c r="D180" s="7" t="s">
        <v>120</v>
      </c>
      <c r="E180" s="32">
        <f>E181+E182</f>
        <v>17000000</v>
      </c>
    </row>
    <row r="181" spans="2:5" ht="29.25" hidden="1" customHeight="1" outlineLevel="2" thickBot="1">
      <c r="B181" s="4" t="s">
        <v>167</v>
      </c>
      <c r="C181" s="4" t="s">
        <v>121</v>
      </c>
      <c r="D181" s="5" t="s">
        <v>122</v>
      </c>
      <c r="E181" s="34">
        <v>2500000</v>
      </c>
    </row>
    <row r="182" spans="2:5" ht="29.25" hidden="1" customHeight="1" outlineLevel="2" thickBot="1">
      <c r="B182" s="4" t="s">
        <v>167</v>
      </c>
      <c r="C182" s="4" t="s">
        <v>123</v>
      </c>
      <c r="D182" s="5" t="s">
        <v>124</v>
      </c>
      <c r="E182" s="34">
        <v>14500000</v>
      </c>
    </row>
    <row r="183" spans="2:5" ht="29.25" hidden="1" customHeight="1" outlineLevel="2" thickBot="1">
      <c r="B183" s="6" t="s">
        <v>167</v>
      </c>
      <c r="C183" s="6" t="s">
        <v>125</v>
      </c>
      <c r="D183" s="7" t="s">
        <v>126</v>
      </c>
      <c r="E183" s="32">
        <f>E184+E185+E186+E187+E188+E189</f>
        <v>14750000</v>
      </c>
    </row>
    <row r="184" spans="2:5" ht="29.25" hidden="1" customHeight="1" outlineLevel="2" thickBot="1">
      <c r="B184" s="4" t="s">
        <v>167</v>
      </c>
      <c r="C184" s="4" t="s">
        <v>127</v>
      </c>
      <c r="D184" s="5" t="s">
        <v>128</v>
      </c>
      <c r="E184" s="34">
        <v>350000</v>
      </c>
    </row>
    <row r="185" spans="2:5" ht="29.25" hidden="1" customHeight="1" outlineLevel="2" thickBot="1">
      <c r="B185" s="4" t="s">
        <v>167</v>
      </c>
      <c r="C185" s="4" t="s">
        <v>129</v>
      </c>
      <c r="D185" s="5" t="s">
        <v>130</v>
      </c>
      <c r="E185" s="34">
        <v>400000</v>
      </c>
    </row>
    <row r="186" spans="2:5" ht="29.25" hidden="1" customHeight="1" outlineLevel="2" thickBot="1">
      <c r="B186" s="4" t="s">
        <v>167</v>
      </c>
      <c r="C186" s="4" t="s">
        <v>131</v>
      </c>
      <c r="D186" s="5" t="s">
        <v>132</v>
      </c>
      <c r="E186" s="34">
        <v>8500000</v>
      </c>
    </row>
    <row r="187" spans="2:5" s="51" customFormat="1" ht="29.25" hidden="1" customHeight="1" outlineLevel="2" thickBot="1">
      <c r="B187" s="4" t="s">
        <v>167</v>
      </c>
      <c r="C187" s="4" t="s">
        <v>133</v>
      </c>
      <c r="D187" s="60" t="s">
        <v>134</v>
      </c>
      <c r="E187" s="34">
        <v>500000</v>
      </c>
    </row>
    <row r="188" spans="2:5" s="51" customFormat="1" ht="29.25" hidden="1" customHeight="1" outlineLevel="2" thickBot="1">
      <c r="B188" s="4" t="s">
        <v>167</v>
      </c>
      <c r="C188" s="4" t="s">
        <v>297</v>
      </c>
      <c r="D188" s="60" t="s">
        <v>298</v>
      </c>
      <c r="E188" s="34">
        <v>4500000</v>
      </c>
    </row>
    <row r="189" spans="2:5" s="51" customFormat="1" ht="29.25" hidden="1" customHeight="1" outlineLevel="2" thickBot="1">
      <c r="B189" s="4" t="s">
        <v>167</v>
      </c>
      <c r="C189" s="4" t="s">
        <v>137</v>
      </c>
      <c r="D189" s="60" t="s">
        <v>138</v>
      </c>
      <c r="E189" s="34">
        <v>500000</v>
      </c>
    </row>
    <row r="190" spans="2:5" s="51" customFormat="1" ht="29.85" hidden="1" customHeight="1" outlineLevel="2" thickBot="1">
      <c r="B190" s="18" t="s">
        <v>167</v>
      </c>
      <c r="C190" s="12" t="s">
        <v>139</v>
      </c>
      <c r="D190" s="12" t="s">
        <v>140</v>
      </c>
      <c r="E190" s="33">
        <f>E191+E194</f>
        <v>74500000</v>
      </c>
    </row>
    <row r="191" spans="2:5" s="51" customFormat="1" ht="29.85" hidden="1" customHeight="1" outlineLevel="2" thickBot="1">
      <c r="B191" s="6" t="s">
        <v>167</v>
      </c>
      <c r="C191" s="6" t="s">
        <v>141</v>
      </c>
      <c r="D191" s="7" t="s">
        <v>142</v>
      </c>
      <c r="E191" s="32">
        <f>E192+E193</f>
        <v>29500000</v>
      </c>
    </row>
    <row r="192" spans="2:5" s="51" customFormat="1" ht="29.85" hidden="1" customHeight="1" outlineLevel="2" thickBot="1">
      <c r="B192" s="4" t="s">
        <v>167</v>
      </c>
      <c r="C192" s="4" t="s">
        <v>321</v>
      </c>
      <c r="D192" s="60" t="s">
        <v>322</v>
      </c>
      <c r="E192" s="34">
        <v>27500000</v>
      </c>
    </row>
    <row r="193" spans="1:5" s="51" customFormat="1" ht="29.85" hidden="1" customHeight="1" outlineLevel="2" thickBot="1">
      <c r="B193" s="4" t="s">
        <v>167</v>
      </c>
      <c r="C193" s="4" t="s">
        <v>147</v>
      </c>
      <c r="D193" s="60" t="s">
        <v>148</v>
      </c>
      <c r="E193" s="34">
        <v>2000000</v>
      </c>
    </row>
    <row r="194" spans="1:5" s="51" customFormat="1" ht="29.85" hidden="1" customHeight="1" outlineLevel="2" thickBot="1">
      <c r="B194" s="6" t="s">
        <v>167</v>
      </c>
      <c r="C194" s="6" t="s">
        <v>141</v>
      </c>
      <c r="D194" s="7" t="s">
        <v>244</v>
      </c>
      <c r="E194" s="32">
        <f>E195</f>
        <v>45000000</v>
      </c>
    </row>
    <row r="195" spans="1:5" s="51" customFormat="1" ht="29.85" hidden="1" customHeight="1" outlineLevel="2" thickBot="1">
      <c r="B195" s="4" t="s">
        <v>167</v>
      </c>
      <c r="C195" s="4" t="s">
        <v>235</v>
      </c>
      <c r="D195" s="60" t="s">
        <v>323</v>
      </c>
      <c r="E195" s="34">
        <v>45000000</v>
      </c>
    </row>
    <row r="196" spans="1:5" s="51" customFormat="1" ht="29.25" customHeight="1" outlineLevel="1" collapsed="1" thickBot="1">
      <c r="B196" s="84" t="s">
        <v>167</v>
      </c>
      <c r="C196" s="85"/>
      <c r="D196" s="86"/>
      <c r="E196" s="32">
        <f>E119+E138+E166+E190</f>
        <v>941321953.53999996</v>
      </c>
    </row>
    <row r="197" spans="1:5" ht="29.25" hidden="1" customHeight="1" outlineLevel="2" thickBot="1">
      <c r="B197" s="21" t="s">
        <v>176</v>
      </c>
      <c r="C197" s="21" t="s">
        <v>1</v>
      </c>
      <c r="D197" s="22" t="s">
        <v>2</v>
      </c>
      <c r="E197" s="33">
        <f>E198+E201+E203+E207+E210</f>
        <v>98771558.859999999</v>
      </c>
    </row>
    <row r="198" spans="1:5" ht="29.25" hidden="1" customHeight="1" outlineLevel="2" thickBot="1">
      <c r="B198" s="6" t="s">
        <v>176</v>
      </c>
      <c r="C198" s="6" t="s">
        <v>3</v>
      </c>
      <c r="D198" s="7" t="s">
        <v>4</v>
      </c>
      <c r="E198" s="32">
        <f>E199+E200</f>
        <v>54937962.460000001</v>
      </c>
    </row>
    <row r="199" spans="1:5" ht="29.25" hidden="1" customHeight="1" outlineLevel="2" thickBot="1">
      <c r="A199" s="1"/>
      <c r="B199" s="4" t="s">
        <v>176</v>
      </c>
      <c r="C199" s="4" t="s">
        <v>5</v>
      </c>
      <c r="D199" s="5" t="s">
        <v>6</v>
      </c>
      <c r="E199" s="34">
        <v>53937962.460000001</v>
      </c>
    </row>
    <row r="200" spans="1:5" s="51" customFormat="1" ht="29.25" hidden="1" customHeight="1" outlineLevel="2" thickBot="1">
      <c r="B200" s="4" t="s">
        <v>176</v>
      </c>
      <c r="C200" s="4" t="s">
        <v>9</v>
      </c>
      <c r="D200" s="60" t="s">
        <v>10</v>
      </c>
      <c r="E200" s="34">
        <v>1000000</v>
      </c>
    </row>
    <row r="201" spans="1:5" ht="29.25" hidden="1" customHeight="1" outlineLevel="2" thickBot="1">
      <c r="A201" s="1"/>
      <c r="B201" s="6" t="s">
        <v>176</v>
      </c>
      <c r="C201" s="6" t="s">
        <v>11</v>
      </c>
      <c r="D201" s="7" t="s">
        <v>12</v>
      </c>
      <c r="E201" s="32">
        <f>E202</f>
        <v>1800000</v>
      </c>
    </row>
    <row r="202" spans="1:5" ht="29.25" hidden="1" customHeight="1" outlineLevel="2" thickBot="1">
      <c r="A202" s="1"/>
      <c r="B202" s="4" t="s">
        <v>176</v>
      </c>
      <c r="C202" s="4" t="s">
        <v>13</v>
      </c>
      <c r="D202" s="5" t="s">
        <v>14</v>
      </c>
      <c r="E202" s="34">
        <v>1800000</v>
      </c>
    </row>
    <row r="203" spans="1:5" ht="29.25" hidden="1" customHeight="1" outlineLevel="2" thickBot="1">
      <c r="A203" s="1"/>
      <c r="B203" s="6" t="s">
        <v>176</v>
      </c>
      <c r="C203" s="6" t="s">
        <v>17</v>
      </c>
      <c r="D203" s="7" t="s">
        <v>18</v>
      </c>
      <c r="E203" s="32">
        <f>E204+E205+E206</f>
        <v>27078211.399999999</v>
      </c>
    </row>
    <row r="204" spans="1:5" ht="29.25" hidden="1" customHeight="1" outlineLevel="2" thickBot="1">
      <c r="A204" s="1"/>
      <c r="B204" s="4" t="s">
        <v>176</v>
      </c>
      <c r="C204" s="4" t="s">
        <v>19</v>
      </c>
      <c r="D204" s="5" t="s">
        <v>20</v>
      </c>
      <c r="E204" s="34">
        <v>14849685.4</v>
      </c>
    </row>
    <row r="205" spans="1:5" ht="29.25" hidden="1" customHeight="1" outlineLevel="2" thickBot="1">
      <c r="A205" s="1"/>
      <c r="B205" s="4" t="s">
        <v>176</v>
      </c>
      <c r="C205" s="4" t="s">
        <v>23</v>
      </c>
      <c r="D205" s="5" t="s">
        <v>24</v>
      </c>
      <c r="E205" s="34">
        <v>6447398</v>
      </c>
    </row>
    <row r="206" spans="1:5" ht="29.25" hidden="1" customHeight="1" outlineLevel="2" thickBot="1">
      <c r="A206" s="1"/>
      <c r="B206" s="4" t="s">
        <v>176</v>
      </c>
      <c r="C206" s="4" t="s">
        <v>25</v>
      </c>
      <c r="D206" s="5" t="s">
        <v>26</v>
      </c>
      <c r="E206" s="34">
        <v>5781128</v>
      </c>
    </row>
    <row r="207" spans="1:5" ht="29.25" hidden="1" customHeight="1" outlineLevel="2" thickBot="1">
      <c r="A207" s="1"/>
      <c r="B207" s="6" t="s">
        <v>176</v>
      </c>
      <c r="C207" s="6" t="s">
        <v>29</v>
      </c>
      <c r="D207" s="7" t="s">
        <v>30</v>
      </c>
      <c r="E207" s="32">
        <f>E208+E209</f>
        <v>7543456</v>
      </c>
    </row>
    <row r="208" spans="1:5" ht="29.25" hidden="1" customHeight="1" outlineLevel="2" thickBot="1">
      <c r="A208" s="1"/>
      <c r="B208" s="4" t="s">
        <v>176</v>
      </c>
      <c r="C208" s="4" t="s">
        <v>31</v>
      </c>
      <c r="D208" s="5" t="s">
        <v>32</v>
      </c>
      <c r="E208" s="34">
        <v>7156612</v>
      </c>
    </row>
    <row r="209" spans="1:5" ht="29.25" hidden="1" customHeight="1" outlineLevel="2" thickBot="1">
      <c r="A209" s="1"/>
      <c r="B209" s="4" t="s">
        <v>176</v>
      </c>
      <c r="C209" s="4" t="s">
        <v>33</v>
      </c>
      <c r="D209" s="5" t="s">
        <v>34</v>
      </c>
      <c r="E209" s="34">
        <v>386844</v>
      </c>
    </row>
    <row r="210" spans="1:5" ht="29.25" hidden="1" customHeight="1" outlineLevel="2" thickBot="1">
      <c r="A210" s="1"/>
      <c r="B210" s="6" t="s">
        <v>176</v>
      </c>
      <c r="C210" s="6" t="s">
        <v>35</v>
      </c>
      <c r="D210" s="7" t="s">
        <v>36</v>
      </c>
      <c r="E210" s="32">
        <f>E211+E212+E213</f>
        <v>7411929</v>
      </c>
    </row>
    <row r="211" spans="1:5" ht="29.25" hidden="1" customHeight="1" outlineLevel="2" thickBot="1">
      <c r="A211" s="1"/>
      <c r="B211" s="4" t="s">
        <v>176</v>
      </c>
      <c r="C211" s="4" t="s">
        <v>37</v>
      </c>
      <c r="D211" s="5" t="s">
        <v>38</v>
      </c>
      <c r="E211" s="34">
        <v>3930334</v>
      </c>
    </row>
    <row r="212" spans="1:5" ht="29.25" hidden="1" customHeight="1" outlineLevel="2" thickBot="1">
      <c r="A212" s="1"/>
      <c r="B212" s="4" t="s">
        <v>176</v>
      </c>
      <c r="C212" s="4" t="s">
        <v>39</v>
      </c>
      <c r="D212" s="5" t="s">
        <v>40</v>
      </c>
      <c r="E212" s="34">
        <v>1160532</v>
      </c>
    </row>
    <row r="213" spans="1:5" ht="29.25" hidden="1" customHeight="1" outlineLevel="2" thickBot="1">
      <c r="A213" s="1"/>
      <c r="B213" s="4" t="s">
        <v>176</v>
      </c>
      <c r="C213" s="4" t="s">
        <v>41</v>
      </c>
      <c r="D213" s="5" t="s">
        <v>42</v>
      </c>
      <c r="E213" s="34">
        <v>2321063</v>
      </c>
    </row>
    <row r="214" spans="1:5" ht="29.25" hidden="1" customHeight="1" outlineLevel="2" thickBot="1">
      <c r="A214" s="1"/>
      <c r="B214" s="18" t="s">
        <v>176</v>
      </c>
      <c r="C214" s="18" t="s">
        <v>43</v>
      </c>
      <c r="D214" s="12" t="s">
        <v>44</v>
      </c>
      <c r="E214" s="33">
        <f>+E215+E222+E224+E226+E219+E230+E232</f>
        <v>114270382</v>
      </c>
    </row>
    <row r="215" spans="1:5" ht="29.25" hidden="1" customHeight="1" outlineLevel="2" thickBot="1">
      <c r="A215" s="1"/>
      <c r="B215" s="6" t="s">
        <v>176</v>
      </c>
      <c r="C215" s="6" t="s">
        <v>45</v>
      </c>
      <c r="D215" s="7" t="s">
        <v>46</v>
      </c>
      <c r="E215" s="32">
        <f>E216+E217+E218</f>
        <v>10070000</v>
      </c>
    </row>
    <row r="216" spans="1:5" ht="29.25" hidden="1" customHeight="1" outlineLevel="2" thickBot="1">
      <c r="A216" s="1"/>
      <c r="B216" s="4" t="s">
        <v>176</v>
      </c>
      <c r="C216" s="4" t="s">
        <v>47</v>
      </c>
      <c r="D216" s="5" t="s">
        <v>48</v>
      </c>
      <c r="E216" s="34">
        <v>7000000</v>
      </c>
    </row>
    <row r="217" spans="1:5" ht="29.25" hidden="1" customHeight="1" outlineLevel="2" thickBot="1">
      <c r="A217" s="1"/>
      <c r="B217" s="4" t="s">
        <v>176</v>
      </c>
      <c r="C217" s="4" t="s">
        <v>49</v>
      </c>
      <c r="D217" s="5" t="s">
        <v>50</v>
      </c>
      <c r="E217" s="34">
        <v>3000000</v>
      </c>
    </row>
    <row r="218" spans="1:5" s="51" customFormat="1" ht="29.25" hidden="1" customHeight="1" outlineLevel="2" thickBot="1">
      <c r="B218" s="4" t="s">
        <v>176</v>
      </c>
      <c r="C218" s="4" t="s">
        <v>51</v>
      </c>
      <c r="D218" s="60" t="s">
        <v>52</v>
      </c>
      <c r="E218" s="34">
        <v>70000</v>
      </c>
    </row>
    <row r="219" spans="1:5" ht="29.25" hidden="1" customHeight="1" outlineLevel="2" thickBot="1">
      <c r="A219" s="1"/>
      <c r="B219" s="6" t="s">
        <v>176</v>
      </c>
      <c r="C219" s="6" t="s">
        <v>65</v>
      </c>
      <c r="D219" s="7" t="s">
        <v>66</v>
      </c>
      <c r="E219" s="34">
        <f>E220+E221</f>
        <v>95250000</v>
      </c>
    </row>
    <row r="220" spans="1:5" ht="29.25" hidden="1" customHeight="1" outlineLevel="2" thickBot="1">
      <c r="A220" s="1"/>
      <c r="B220" s="4" t="s">
        <v>176</v>
      </c>
      <c r="C220" s="4" t="s">
        <v>69</v>
      </c>
      <c r="D220" s="5" t="s">
        <v>70</v>
      </c>
      <c r="E220" s="34">
        <v>95000000</v>
      </c>
    </row>
    <row r="221" spans="1:5" s="51" customFormat="1" ht="29.25" hidden="1" customHeight="1" outlineLevel="2" thickBot="1">
      <c r="B221" s="4" t="s">
        <v>176</v>
      </c>
      <c r="C221" s="4" t="s">
        <v>71</v>
      </c>
      <c r="D221" s="60" t="s">
        <v>72</v>
      </c>
      <c r="E221" s="34">
        <v>250000</v>
      </c>
    </row>
    <row r="222" spans="1:5" ht="29.25" hidden="1" customHeight="1" outlineLevel="2" thickBot="1">
      <c r="A222" s="1"/>
      <c r="B222" s="6" t="s">
        <v>176</v>
      </c>
      <c r="C222" s="6" t="s">
        <v>77</v>
      </c>
      <c r="D222" s="7" t="s">
        <v>78</v>
      </c>
      <c r="E222" s="32">
        <f>E223</f>
        <v>2675382</v>
      </c>
    </row>
    <row r="223" spans="1:5" ht="29.25" hidden="1" customHeight="1" outlineLevel="2" thickBot="1">
      <c r="A223" s="1"/>
      <c r="B223" s="4" t="s">
        <v>176</v>
      </c>
      <c r="C223" s="4" t="s">
        <v>79</v>
      </c>
      <c r="D223" s="5" t="s">
        <v>80</v>
      </c>
      <c r="E223" s="34">
        <v>2675382</v>
      </c>
    </row>
    <row r="224" spans="1:5" s="51" customFormat="1" ht="29.25" hidden="1" customHeight="1" outlineLevel="2" thickBot="1">
      <c r="B224" s="6" t="s">
        <v>176</v>
      </c>
      <c r="C224" s="6" t="s">
        <v>81</v>
      </c>
      <c r="D224" s="7" t="s">
        <v>82</v>
      </c>
      <c r="E224" s="32">
        <f>E225</f>
        <v>1200000</v>
      </c>
    </row>
    <row r="225" spans="1:5" s="51" customFormat="1" ht="29.25" hidden="1" customHeight="1" outlineLevel="2" thickBot="1">
      <c r="B225" s="4" t="s">
        <v>176</v>
      </c>
      <c r="C225" s="4" t="s">
        <v>83</v>
      </c>
      <c r="D225" s="60" t="s">
        <v>84</v>
      </c>
      <c r="E225" s="34">
        <v>1200000</v>
      </c>
    </row>
    <row r="226" spans="1:5" ht="29.25" hidden="1" customHeight="1" outlineLevel="2" thickBot="1">
      <c r="A226" s="1"/>
      <c r="B226" s="6" t="s">
        <v>176</v>
      </c>
      <c r="C226" s="6" t="s">
        <v>89</v>
      </c>
      <c r="D226" s="7" t="s">
        <v>90</v>
      </c>
      <c r="E226" s="32">
        <f>E227+E228+E229</f>
        <v>4450000</v>
      </c>
    </row>
    <row r="227" spans="1:5" ht="29.25" hidden="1" customHeight="1" outlineLevel="2" thickBot="1">
      <c r="A227" s="1"/>
      <c r="B227" s="4" t="s">
        <v>176</v>
      </c>
      <c r="C227" s="4" t="s">
        <v>168</v>
      </c>
      <c r="D227" s="60" t="s">
        <v>169</v>
      </c>
      <c r="E227" s="34">
        <v>150000</v>
      </c>
    </row>
    <row r="228" spans="1:5" s="51" customFormat="1" ht="29.25" hidden="1" customHeight="1" outlineLevel="2" thickBot="1">
      <c r="B228" s="4" t="s">
        <v>176</v>
      </c>
      <c r="C228" s="4" t="s">
        <v>93</v>
      </c>
      <c r="D228" s="60" t="s">
        <v>324</v>
      </c>
      <c r="E228" s="34">
        <v>300000</v>
      </c>
    </row>
    <row r="229" spans="1:5" s="51" customFormat="1" ht="29.25" hidden="1" customHeight="1" outlineLevel="2" thickBot="1">
      <c r="B229" s="4" t="s">
        <v>176</v>
      </c>
      <c r="C229" s="4" t="s">
        <v>287</v>
      </c>
      <c r="D229" s="60" t="s">
        <v>325</v>
      </c>
      <c r="E229" s="34">
        <v>4000000</v>
      </c>
    </row>
    <row r="230" spans="1:5" s="51" customFormat="1" ht="35.25" hidden="1" customHeight="1" outlineLevel="2" thickBot="1">
      <c r="B230" s="6" t="s">
        <v>176</v>
      </c>
      <c r="C230" s="6" t="s">
        <v>194</v>
      </c>
      <c r="D230" s="7" t="s">
        <v>195</v>
      </c>
      <c r="E230" s="32">
        <f>E231</f>
        <v>125000</v>
      </c>
    </row>
    <row r="231" spans="1:5" s="51" customFormat="1" ht="29.25" hidden="1" customHeight="1" outlineLevel="2" thickBot="1">
      <c r="B231" s="4" t="s">
        <v>176</v>
      </c>
      <c r="C231" s="4" t="s">
        <v>196</v>
      </c>
      <c r="D231" s="60" t="s">
        <v>197</v>
      </c>
      <c r="E231" s="34">
        <v>125000</v>
      </c>
    </row>
    <row r="232" spans="1:5" s="51" customFormat="1" ht="35.25" hidden="1" customHeight="1" outlineLevel="2" thickBot="1">
      <c r="B232" s="6" t="s">
        <v>176</v>
      </c>
      <c r="C232" s="6" t="s">
        <v>290</v>
      </c>
      <c r="D232" s="7" t="s">
        <v>291</v>
      </c>
      <c r="E232" s="32">
        <f>E233</f>
        <v>500000</v>
      </c>
    </row>
    <row r="233" spans="1:5" s="51" customFormat="1" ht="29.25" hidden="1" customHeight="1" outlineLevel="2" thickBot="1">
      <c r="B233" s="4" t="s">
        <v>176</v>
      </c>
      <c r="C233" s="4" t="s">
        <v>318</v>
      </c>
      <c r="D233" s="60" t="s">
        <v>292</v>
      </c>
      <c r="E233" s="34">
        <v>500000</v>
      </c>
    </row>
    <row r="234" spans="1:5" ht="29.25" hidden="1" customHeight="1" outlineLevel="2" thickBot="1">
      <c r="A234" s="1"/>
      <c r="B234" s="18" t="s">
        <v>176</v>
      </c>
      <c r="C234" s="18" t="s">
        <v>99</v>
      </c>
      <c r="D234" s="12" t="s">
        <v>100</v>
      </c>
      <c r="E234" s="33">
        <f>E235+E240+E242+E248+E251</f>
        <v>17050000</v>
      </c>
    </row>
    <row r="235" spans="1:5" ht="29.25" hidden="1" customHeight="1" outlineLevel="2" thickBot="1">
      <c r="A235" s="1"/>
      <c r="B235" s="6" t="s">
        <v>176</v>
      </c>
      <c r="C235" s="6" t="s">
        <v>101</v>
      </c>
      <c r="D235" s="7" t="s">
        <v>102</v>
      </c>
      <c r="E235" s="32">
        <f>E236+E238+E239+E237</f>
        <v>1750000</v>
      </c>
    </row>
    <row r="236" spans="1:5" ht="29.25" hidden="1" customHeight="1" outlineLevel="2" thickBot="1">
      <c r="A236" s="1"/>
      <c r="B236" s="4" t="s">
        <v>176</v>
      </c>
      <c r="C236" s="4" t="s">
        <v>103</v>
      </c>
      <c r="D236" s="5" t="s">
        <v>104</v>
      </c>
      <c r="E236" s="34">
        <v>1000000</v>
      </c>
    </row>
    <row r="237" spans="1:5" s="51" customFormat="1" ht="29.25" hidden="1" customHeight="1" outlineLevel="2" thickBot="1">
      <c r="B237" s="4" t="s">
        <v>176</v>
      </c>
      <c r="C237" s="4" t="s">
        <v>180</v>
      </c>
      <c r="D237" s="60" t="s">
        <v>181</v>
      </c>
      <c r="E237" s="34">
        <v>250000</v>
      </c>
    </row>
    <row r="238" spans="1:5" ht="29.25" hidden="1" customHeight="1" outlineLevel="2" thickBot="1">
      <c r="A238" s="1"/>
      <c r="B238" s="4" t="s">
        <v>176</v>
      </c>
      <c r="C238" s="4" t="s">
        <v>105</v>
      </c>
      <c r="D238" s="5" t="s">
        <v>106</v>
      </c>
      <c r="E238" s="34">
        <v>300000</v>
      </c>
    </row>
    <row r="239" spans="1:5" ht="29.25" hidden="1" customHeight="1" outlineLevel="2" thickBot="1">
      <c r="A239" s="1"/>
      <c r="B239" s="4" t="s">
        <v>176</v>
      </c>
      <c r="C239" s="4" t="s">
        <v>177</v>
      </c>
      <c r="D239" s="5" t="s">
        <v>178</v>
      </c>
      <c r="E239" s="34">
        <v>200000</v>
      </c>
    </row>
    <row r="240" spans="1:5" s="51" customFormat="1" ht="29.25" hidden="1" customHeight="1" outlineLevel="2" thickBot="1">
      <c r="B240" s="6" t="s">
        <v>176</v>
      </c>
      <c r="C240" s="6" t="s">
        <v>107</v>
      </c>
      <c r="D240" s="7" t="s">
        <v>108</v>
      </c>
      <c r="E240" s="32">
        <f>E241</f>
        <v>250000</v>
      </c>
    </row>
    <row r="241" spans="1:5" s="51" customFormat="1" ht="29.25" hidden="1" customHeight="1" outlineLevel="2" thickBot="1">
      <c r="B241" s="4" t="s">
        <v>176</v>
      </c>
      <c r="C241" s="4" t="s">
        <v>295</v>
      </c>
      <c r="D241" s="60" t="s">
        <v>296</v>
      </c>
      <c r="E241" s="34">
        <v>250000</v>
      </c>
    </row>
    <row r="242" spans="1:5" ht="29.25" hidden="1" customHeight="1" outlineLevel="2" thickBot="1">
      <c r="A242" s="1"/>
      <c r="B242" s="6" t="s">
        <v>176</v>
      </c>
      <c r="C242" s="6" t="s">
        <v>111</v>
      </c>
      <c r="D242" s="7" t="s">
        <v>112</v>
      </c>
      <c r="E242" s="32">
        <f>E243+E244+E245+E246+E247</f>
        <v>7550000</v>
      </c>
    </row>
    <row r="243" spans="1:5" ht="29.25" hidden="1" customHeight="1" outlineLevel="2" thickBot="1">
      <c r="A243" s="1"/>
      <c r="B243" s="4" t="s">
        <v>176</v>
      </c>
      <c r="C243" s="4" t="s">
        <v>113</v>
      </c>
      <c r="D243" s="5" t="s">
        <v>114</v>
      </c>
      <c r="E243" s="34">
        <v>1250000</v>
      </c>
    </row>
    <row r="244" spans="1:5" s="51" customFormat="1" ht="29.25" hidden="1" customHeight="1" outlineLevel="2" thickBot="1">
      <c r="B244" s="4" t="s">
        <v>176</v>
      </c>
      <c r="C244" s="4" t="s">
        <v>170</v>
      </c>
      <c r="D244" s="60" t="s">
        <v>171</v>
      </c>
      <c r="E244" s="34">
        <v>5700000</v>
      </c>
    </row>
    <row r="245" spans="1:5" s="51" customFormat="1" ht="29.25" hidden="1" customHeight="1" outlineLevel="2" thickBot="1">
      <c r="B245" s="4" t="s">
        <v>176</v>
      </c>
      <c r="C245" s="4" t="s">
        <v>172</v>
      </c>
      <c r="D245" s="60" t="s">
        <v>173</v>
      </c>
      <c r="E245" s="34">
        <v>300000</v>
      </c>
    </row>
    <row r="246" spans="1:5" s="51" customFormat="1" ht="29.25" hidden="1" customHeight="1" outlineLevel="2" thickBot="1">
      <c r="B246" s="4" t="s">
        <v>176</v>
      </c>
      <c r="C246" s="4" t="s">
        <v>115</v>
      </c>
      <c r="D246" s="60" t="s">
        <v>116</v>
      </c>
      <c r="E246" s="34">
        <v>200000</v>
      </c>
    </row>
    <row r="247" spans="1:5" s="51" customFormat="1" ht="29.25" hidden="1" customHeight="1" outlineLevel="2" thickBot="1">
      <c r="B247" s="4" t="s">
        <v>176</v>
      </c>
      <c r="C247" s="4" t="s">
        <v>117</v>
      </c>
      <c r="D247" s="60" t="s">
        <v>118</v>
      </c>
      <c r="E247" s="34">
        <v>100000</v>
      </c>
    </row>
    <row r="248" spans="1:5" ht="29.25" hidden="1" customHeight="1" outlineLevel="2" thickBot="1">
      <c r="A248" s="1"/>
      <c r="B248" s="6" t="s">
        <v>176</v>
      </c>
      <c r="C248" s="6" t="s">
        <v>119</v>
      </c>
      <c r="D248" s="7" t="s">
        <v>120</v>
      </c>
      <c r="E248" s="32">
        <f>E249+E250</f>
        <v>600000</v>
      </c>
    </row>
    <row r="249" spans="1:5" ht="29.25" hidden="1" customHeight="1" outlineLevel="2" thickBot="1">
      <c r="A249" s="1"/>
      <c r="B249" s="4" t="s">
        <v>176</v>
      </c>
      <c r="C249" s="4" t="s">
        <v>121</v>
      </c>
      <c r="D249" s="5" t="s">
        <v>122</v>
      </c>
      <c r="E249" s="34">
        <v>450000</v>
      </c>
    </row>
    <row r="250" spans="1:5" s="51" customFormat="1" ht="29.25" hidden="1" customHeight="1" outlineLevel="2" thickBot="1">
      <c r="B250" s="4" t="s">
        <v>176</v>
      </c>
      <c r="C250" s="4" t="s">
        <v>123</v>
      </c>
      <c r="D250" s="60" t="s">
        <v>124</v>
      </c>
      <c r="E250" s="34">
        <v>150000</v>
      </c>
    </row>
    <row r="251" spans="1:5" ht="29.25" hidden="1" customHeight="1" outlineLevel="2" thickBot="1">
      <c r="A251" s="1"/>
      <c r="B251" s="6" t="s">
        <v>176</v>
      </c>
      <c r="C251" s="6" t="s">
        <v>125</v>
      </c>
      <c r="D251" s="7" t="s">
        <v>126</v>
      </c>
      <c r="E251" s="32">
        <f>E252+E253+E254+E255+E256</f>
        <v>6900000</v>
      </c>
    </row>
    <row r="252" spans="1:5" ht="29.25" hidden="1" customHeight="1" outlineLevel="2" thickBot="1">
      <c r="A252" s="1"/>
      <c r="B252" s="4" t="s">
        <v>176</v>
      </c>
      <c r="C252" s="4" t="s">
        <v>127</v>
      </c>
      <c r="D252" s="5" t="s">
        <v>128</v>
      </c>
      <c r="E252" s="34">
        <v>100000</v>
      </c>
    </row>
    <row r="253" spans="1:5" ht="29.25" hidden="1" customHeight="1" outlineLevel="2" thickBot="1">
      <c r="A253" s="1"/>
      <c r="B253" s="4" t="s">
        <v>176</v>
      </c>
      <c r="C253" s="4" t="s">
        <v>129</v>
      </c>
      <c r="D253" s="60" t="s">
        <v>130</v>
      </c>
      <c r="E253" s="34">
        <v>300000</v>
      </c>
    </row>
    <row r="254" spans="1:5" s="51" customFormat="1" ht="29.25" hidden="1" customHeight="1" outlineLevel="2" thickBot="1">
      <c r="B254" s="4" t="s">
        <v>176</v>
      </c>
      <c r="C254" s="4" t="s">
        <v>131</v>
      </c>
      <c r="D254" s="60" t="s">
        <v>132</v>
      </c>
      <c r="E254" s="34">
        <v>1500000</v>
      </c>
    </row>
    <row r="255" spans="1:5" s="51" customFormat="1" ht="29.25" hidden="1" customHeight="1" outlineLevel="2" thickBot="1">
      <c r="B255" s="4" t="s">
        <v>176</v>
      </c>
      <c r="C255" s="4" t="s">
        <v>133</v>
      </c>
      <c r="D255" s="60" t="s">
        <v>134</v>
      </c>
      <c r="E255" s="34">
        <v>2500000</v>
      </c>
    </row>
    <row r="256" spans="1:5" s="51" customFormat="1" ht="29.25" hidden="1" customHeight="1" outlineLevel="2" thickBot="1">
      <c r="B256" s="4" t="s">
        <v>176</v>
      </c>
      <c r="C256" s="4" t="s">
        <v>297</v>
      </c>
      <c r="D256" s="60" t="s">
        <v>298</v>
      </c>
      <c r="E256" s="34">
        <v>2500000</v>
      </c>
    </row>
    <row r="257" spans="1:5" s="51" customFormat="1" ht="29.85" hidden="1" customHeight="1" outlineLevel="2" thickBot="1">
      <c r="B257" s="18" t="s">
        <v>176</v>
      </c>
      <c r="C257" s="12" t="s">
        <v>139</v>
      </c>
      <c r="D257" s="12" t="s">
        <v>140</v>
      </c>
      <c r="E257" s="33">
        <f>E258</f>
        <v>7000000</v>
      </c>
    </row>
    <row r="258" spans="1:5" s="51" customFormat="1" ht="29.85" hidden="1" customHeight="1" outlineLevel="2" thickBot="1">
      <c r="B258" s="6" t="s">
        <v>176</v>
      </c>
      <c r="C258" s="6" t="s">
        <v>141</v>
      </c>
      <c r="D258" s="7" t="s">
        <v>142</v>
      </c>
      <c r="E258" s="32">
        <f>E259</f>
        <v>7000000</v>
      </c>
    </row>
    <row r="259" spans="1:5" s="51" customFormat="1" ht="29.85" hidden="1" customHeight="1" outlineLevel="2" thickBot="1">
      <c r="B259" s="4" t="s">
        <v>176</v>
      </c>
      <c r="C259" s="4" t="s">
        <v>143</v>
      </c>
      <c r="D259" s="60" t="s">
        <v>144</v>
      </c>
      <c r="E259" s="34">
        <v>7000000</v>
      </c>
    </row>
    <row r="260" spans="1:5" ht="29.25" hidden="1" customHeight="1" outlineLevel="2" thickBot="1">
      <c r="A260" s="1"/>
      <c r="B260" s="18" t="s">
        <v>176</v>
      </c>
      <c r="C260" s="18" t="s">
        <v>151</v>
      </c>
      <c r="D260" s="12" t="s">
        <v>152</v>
      </c>
      <c r="E260" s="33">
        <f>E261</f>
        <v>350000</v>
      </c>
    </row>
    <row r="261" spans="1:5" ht="29.25" hidden="1" customHeight="1" outlineLevel="2" thickBot="1">
      <c r="A261" s="1"/>
      <c r="B261" s="6" t="s">
        <v>176</v>
      </c>
      <c r="C261" s="6" t="s">
        <v>157</v>
      </c>
      <c r="D261" s="7" t="s">
        <v>158</v>
      </c>
      <c r="E261" s="32">
        <f>E262</f>
        <v>350000</v>
      </c>
    </row>
    <row r="262" spans="1:5" ht="29.25" hidden="1" customHeight="1" outlineLevel="2" thickBot="1">
      <c r="A262" s="1"/>
      <c r="B262" s="4" t="s">
        <v>176</v>
      </c>
      <c r="C262" s="4" t="s">
        <v>161</v>
      </c>
      <c r="D262" s="5" t="s">
        <v>162</v>
      </c>
      <c r="E262" s="34">
        <v>350000</v>
      </c>
    </row>
    <row r="263" spans="1:5" s="51" customFormat="1" ht="29.25" customHeight="1" outlineLevel="1" collapsed="1" thickBot="1">
      <c r="B263" s="84" t="s">
        <v>176</v>
      </c>
      <c r="C263" s="85"/>
      <c r="D263" s="86"/>
      <c r="E263" s="32">
        <f>E260+E234+E257+E214+E197</f>
        <v>237441940.86000001</v>
      </c>
    </row>
    <row r="264" spans="1:5" ht="29.25" hidden="1" customHeight="1" outlineLevel="2" thickBot="1">
      <c r="A264" s="1"/>
      <c r="B264" s="21" t="s">
        <v>179</v>
      </c>
      <c r="C264" s="21" t="s">
        <v>1</v>
      </c>
      <c r="D264" s="22" t="s">
        <v>2</v>
      </c>
      <c r="E264" s="33">
        <f>E265+E268+E270+E274+E277</f>
        <v>88340310.219999999</v>
      </c>
    </row>
    <row r="265" spans="1:5" ht="29.25" hidden="1" customHeight="1" outlineLevel="2" thickBot="1">
      <c r="A265" s="1"/>
      <c r="B265" s="6" t="s">
        <v>179</v>
      </c>
      <c r="C265" s="6" t="s">
        <v>3</v>
      </c>
      <c r="D265" s="7" t="s">
        <v>4</v>
      </c>
      <c r="E265" s="32">
        <f>E266+E267</f>
        <v>42764774.350000001</v>
      </c>
    </row>
    <row r="266" spans="1:5" ht="29.25" hidden="1" customHeight="1" outlineLevel="2" thickBot="1">
      <c r="A266" s="1"/>
      <c r="B266" s="4" t="s">
        <v>179</v>
      </c>
      <c r="C266" s="4" t="s">
        <v>5</v>
      </c>
      <c r="D266" s="5" t="s">
        <v>6</v>
      </c>
      <c r="E266" s="34">
        <v>41264774.350000001</v>
      </c>
    </row>
    <row r="267" spans="1:5" s="51" customFormat="1" ht="29.25" hidden="1" customHeight="1" outlineLevel="2" thickBot="1">
      <c r="B267" s="4" t="s">
        <v>179</v>
      </c>
      <c r="C267" s="4" t="s">
        <v>9</v>
      </c>
      <c r="D267" s="62" t="s">
        <v>10</v>
      </c>
      <c r="E267" s="34">
        <v>1500000</v>
      </c>
    </row>
    <row r="268" spans="1:5" ht="29.25" hidden="1" customHeight="1" outlineLevel="2" thickBot="1">
      <c r="A268" s="1"/>
      <c r="B268" s="6" t="s">
        <v>179</v>
      </c>
      <c r="C268" s="6" t="s">
        <v>11</v>
      </c>
      <c r="D268" s="7" t="s">
        <v>12</v>
      </c>
      <c r="E268" s="32">
        <f>E269</f>
        <v>3000000</v>
      </c>
    </row>
    <row r="269" spans="1:5" ht="29.25" hidden="1" customHeight="1" outlineLevel="2" thickBot="1">
      <c r="A269" s="1"/>
      <c r="B269" s="4" t="s">
        <v>179</v>
      </c>
      <c r="C269" s="4" t="s">
        <v>13</v>
      </c>
      <c r="D269" s="5" t="s">
        <v>14</v>
      </c>
      <c r="E269" s="34">
        <v>3000000</v>
      </c>
    </row>
    <row r="270" spans="1:5" ht="29.25" hidden="1" customHeight="1" outlineLevel="2" thickBot="1">
      <c r="A270" s="1"/>
      <c r="B270" s="6" t="s">
        <v>179</v>
      </c>
      <c r="C270" s="6" t="s">
        <v>17</v>
      </c>
      <c r="D270" s="7" t="s">
        <v>18</v>
      </c>
      <c r="E270" s="32">
        <f>E271+E272+E273</f>
        <v>29199587.870000001</v>
      </c>
    </row>
    <row r="271" spans="1:5" ht="29.25" hidden="1" customHeight="1" outlineLevel="2" thickBot="1">
      <c r="A271" s="1"/>
      <c r="B271" s="4" t="s">
        <v>179</v>
      </c>
      <c r="C271" s="4" t="s">
        <v>19</v>
      </c>
      <c r="D271" s="5" t="s">
        <v>20</v>
      </c>
      <c r="E271" s="34">
        <v>18308358.870000001</v>
      </c>
    </row>
    <row r="272" spans="1:5" ht="29.25" hidden="1" customHeight="1" outlineLevel="2" thickBot="1">
      <c r="A272" s="1"/>
      <c r="B272" s="4" t="s">
        <v>179</v>
      </c>
      <c r="C272" s="4" t="s">
        <v>23</v>
      </c>
      <c r="D272" s="5" t="s">
        <v>24</v>
      </c>
      <c r="E272" s="34">
        <v>5766489</v>
      </c>
    </row>
    <row r="273" spans="1:5" ht="29.25" hidden="1" customHeight="1" outlineLevel="2" thickBot="1">
      <c r="A273" s="1"/>
      <c r="B273" s="4" t="s">
        <v>179</v>
      </c>
      <c r="C273" s="4" t="s">
        <v>25</v>
      </c>
      <c r="D273" s="5" t="s">
        <v>26</v>
      </c>
      <c r="E273" s="34">
        <v>5124740</v>
      </c>
    </row>
    <row r="274" spans="1:5" ht="29.25" hidden="1" customHeight="1" outlineLevel="2" thickBot="1">
      <c r="A274" s="1"/>
      <c r="B274" s="6" t="s">
        <v>179</v>
      </c>
      <c r="C274" s="6" t="s">
        <v>29</v>
      </c>
      <c r="D274" s="7" t="s">
        <v>30</v>
      </c>
      <c r="E274" s="32">
        <f>E275+E276</f>
        <v>6746792</v>
      </c>
    </row>
    <row r="275" spans="1:5" ht="29.25" hidden="1" customHeight="1" outlineLevel="2" thickBot="1">
      <c r="A275" s="1"/>
      <c r="B275" s="4" t="s">
        <v>179</v>
      </c>
      <c r="C275" s="4" t="s">
        <v>31</v>
      </c>
      <c r="D275" s="5" t="s">
        <v>32</v>
      </c>
      <c r="E275" s="34">
        <v>6400803</v>
      </c>
    </row>
    <row r="276" spans="1:5" ht="29.25" hidden="1" customHeight="1" outlineLevel="2" thickBot="1">
      <c r="A276" s="1"/>
      <c r="B276" s="4" t="s">
        <v>179</v>
      </c>
      <c r="C276" s="4" t="s">
        <v>33</v>
      </c>
      <c r="D276" s="5" t="s">
        <v>34</v>
      </c>
      <c r="E276" s="34">
        <v>345989</v>
      </c>
    </row>
    <row r="277" spans="1:5" ht="29.25" hidden="1" customHeight="1" outlineLevel="2" thickBot="1">
      <c r="A277" s="1"/>
      <c r="B277" s="6" t="s">
        <v>179</v>
      </c>
      <c r="C277" s="6" t="s">
        <v>35</v>
      </c>
      <c r="D277" s="7" t="s">
        <v>36</v>
      </c>
      <c r="E277" s="32">
        <f>E278+E279+E280</f>
        <v>6629156</v>
      </c>
    </row>
    <row r="278" spans="1:5" ht="29.25" hidden="1" customHeight="1" outlineLevel="2" thickBot="1">
      <c r="A278" s="1"/>
      <c r="B278" s="4" t="s">
        <v>179</v>
      </c>
      <c r="C278" s="4" t="s">
        <v>37</v>
      </c>
      <c r="D278" s="5" t="s">
        <v>38</v>
      </c>
      <c r="E278" s="34">
        <v>3515252</v>
      </c>
    </row>
    <row r="279" spans="1:5" ht="29.25" hidden="1" customHeight="1" outlineLevel="2" thickBot="1">
      <c r="A279" s="1"/>
      <c r="B279" s="4" t="s">
        <v>179</v>
      </c>
      <c r="C279" s="4" t="s">
        <v>39</v>
      </c>
      <c r="D279" s="5" t="s">
        <v>40</v>
      </c>
      <c r="E279" s="34">
        <v>1037968</v>
      </c>
    </row>
    <row r="280" spans="1:5" ht="29.25" hidden="1" customHeight="1" outlineLevel="2" thickBot="1">
      <c r="A280" s="1"/>
      <c r="B280" s="4" t="s">
        <v>179</v>
      </c>
      <c r="C280" s="4" t="s">
        <v>41</v>
      </c>
      <c r="D280" s="5" t="s">
        <v>42</v>
      </c>
      <c r="E280" s="34">
        <v>2075936</v>
      </c>
    </row>
    <row r="281" spans="1:5" ht="29.25" hidden="1" customHeight="1" outlineLevel="2" thickBot="1">
      <c r="A281" s="1"/>
      <c r="B281" s="18" t="s">
        <v>179</v>
      </c>
      <c r="C281" s="18" t="s">
        <v>43</v>
      </c>
      <c r="D281" s="12" t="s">
        <v>44</v>
      </c>
      <c r="E281" s="33">
        <f>E282+E284+E287+E289+E292+E294+E296</f>
        <v>173401250</v>
      </c>
    </row>
    <row r="282" spans="1:5" s="51" customFormat="1" ht="29.25" hidden="1" customHeight="1" outlineLevel="2" thickBot="1">
      <c r="B282" s="6" t="s">
        <v>179</v>
      </c>
      <c r="C282" s="6" t="s">
        <v>273</v>
      </c>
      <c r="D282" s="61" t="s">
        <v>274</v>
      </c>
      <c r="E282" s="32">
        <f>E283</f>
        <v>1200000</v>
      </c>
    </row>
    <row r="283" spans="1:5" s="51" customFormat="1" ht="29.25" hidden="1" customHeight="1" outlineLevel="2" thickBot="1">
      <c r="B283" s="4" t="s">
        <v>179</v>
      </c>
      <c r="C283" s="4" t="s">
        <v>277</v>
      </c>
      <c r="D283" s="62" t="s">
        <v>275</v>
      </c>
      <c r="E283" s="34">
        <v>1200000</v>
      </c>
    </row>
    <row r="284" spans="1:5" ht="29.25" hidden="1" customHeight="1" outlineLevel="2" thickBot="1">
      <c r="A284" s="1"/>
      <c r="B284" s="6" t="s">
        <v>179</v>
      </c>
      <c r="C284" s="6" t="s">
        <v>45</v>
      </c>
      <c r="D284" s="7" t="s">
        <v>46</v>
      </c>
      <c r="E284" s="32">
        <f>E285+E286</f>
        <v>24500000</v>
      </c>
    </row>
    <row r="285" spans="1:5" ht="29.25" hidden="1" customHeight="1" outlineLevel="2" thickBot="1">
      <c r="A285" s="1"/>
      <c r="B285" s="4" t="s">
        <v>179</v>
      </c>
      <c r="C285" s="4" t="s">
        <v>47</v>
      </c>
      <c r="D285" s="5" t="s">
        <v>48</v>
      </c>
      <c r="E285" s="34">
        <v>16000000</v>
      </c>
    </row>
    <row r="286" spans="1:5" ht="29.25" hidden="1" customHeight="1" outlineLevel="2" thickBot="1">
      <c r="A286" s="1"/>
      <c r="B286" s="4" t="s">
        <v>179</v>
      </c>
      <c r="C286" s="4" t="s">
        <v>49</v>
      </c>
      <c r="D286" s="5" t="s">
        <v>50</v>
      </c>
      <c r="E286" s="34">
        <v>8500000</v>
      </c>
    </row>
    <row r="287" spans="1:5" s="51" customFormat="1" ht="36.75" hidden="1" customHeight="1" outlineLevel="2" thickBot="1">
      <c r="B287" s="6" t="s">
        <v>179</v>
      </c>
      <c r="C287" s="6" t="s">
        <v>53</v>
      </c>
      <c r="D287" s="61" t="s">
        <v>54</v>
      </c>
      <c r="E287" s="32">
        <f>E288</f>
        <v>3000000</v>
      </c>
    </row>
    <row r="288" spans="1:5" s="51" customFormat="1" ht="29.25" hidden="1" customHeight="1" outlineLevel="2" thickBot="1">
      <c r="B288" s="4" t="s">
        <v>179</v>
      </c>
      <c r="C288" s="4" t="s">
        <v>57</v>
      </c>
      <c r="D288" s="62" t="s">
        <v>58</v>
      </c>
      <c r="E288" s="34">
        <v>3000000</v>
      </c>
    </row>
    <row r="289" spans="1:5" ht="29.25" hidden="1" customHeight="1" outlineLevel="2" thickBot="1">
      <c r="A289" s="1"/>
      <c r="B289" s="6" t="s">
        <v>179</v>
      </c>
      <c r="C289" s="6" t="s">
        <v>65</v>
      </c>
      <c r="D289" s="7" t="s">
        <v>66</v>
      </c>
      <c r="E289" s="32">
        <f>E290+E291</f>
        <v>142150000</v>
      </c>
    </row>
    <row r="290" spans="1:5" ht="29.25" hidden="1" customHeight="1" outlineLevel="2" thickBot="1">
      <c r="A290" s="1"/>
      <c r="B290" s="4" t="s">
        <v>179</v>
      </c>
      <c r="C290" s="4" t="s">
        <v>69</v>
      </c>
      <c r="D290" s="5" t="s">
        <v>70</v>
      </c>
      <c r="E290" s="34">
        <v>142000000</v>
      </c>
    </row>
    <row r="291" spans="1:5" s="51" customFormat="1" ht="29.25" hidden="1" customHeight="1" outlineLevel="2" thickBot="1">
      <c r="B291" s="4" t="s">
        <v>179</v>
      </c>
      <c r="C291" s="4" t="s">
        <v>71</v>
      </c>
      <c r="D291" s="62" t="s">
        <v>72</v>
      </c>
      <c r="E291" s="34">
        <v>150000</v>
      </c>
    </row>
    <row r="292" spans="1:5" ht="29.25" hidden="1" customHeight="1" outlineLevel="2" thickBot="1">
      <c r="A292" s="1"/>
      <c r="B292" s="6" t="s">
        <v>179</v>
      </c>
      <c r="C292" s="6" t="s">
        <v>77</v>
      </c>
      <c r="D292" s="7" t="s">
        <v>78</v>
      </c>
      <c r="E292" s="32">
        <f>E293</f>
        <v>1051250</v>
      </c>
    </row>
    <row r="293" spans="1:5" ht="29.25" hidden="1" customHeight="1" outlineLevel="2" thickBot="1">
      <c r="A293" s="1"/>
      <c r="B293" s="4" t="s">
        <v>179</v>
      </c>
      <c r="C293" s="4" t="s">
        <v>79</v>
      </c>
      <c r="D293" s="5" t="s">
        <v>80</v>
      </c>
      <c r="E293" s="34">
        <v>1051250</v>
      </c>
    </row>
    <row r="294" spans="1:5" s="51" customFormat="1" ht="29.25" hidden="1" customHeight="1" outlineLevel="2" thickBot="1">
      <c r="B294" s="6" t="s">
        <v>179</v>
      </c>
      <c r="C294" s="6" t="s">
        <v>81</v>
      </c>
      <c r="D294" s="61" t="s">
        <v>82</v>
      </c>
      <c r="E294" s="32">
        <f>E295</f>
        <v>1000000</v>
      </c>
    </row>
    <row r="295" spans="1:5" s="51" customFormat="1" ht="29.25" hidden="1" customHeight="1" outlineLevel="2" thickBot="1">
      <c r="B295" s="4" t="s">
        <v>179</v>
      </c>
      <c r="C295" s="4" t="s">
        <v>83</v>
      </c>
      <c r="D295" s="62" t="s">
        <v>84</v>
      </c>
      <c r="E295" s="34">
        <v>1000000</v>
      </c>
    </row>
    <row r="296" spans="1:5" s="51" customFormat="1" ht="29.25" hidden="1" customHeight="1" outlineLevel="2" thickBot="1">
      <c r="B296" s="6" t="s">
        <v>179</v>
      </c>
      <c r="C296" s="6" t="s">
        <v>89</v>
      </c>
      <c r="D296" s="61" t="s">
        <v>90</v>
      </c>
      <c r="E296" s="32">
        <f>E297</f>
        <v>500000</v>
      </c>
    </row>
    <row r="297" spans="1:5" s="51" customFormat="1" ht="29.25" hidden="1" customHeight="1" outlineLevel="2" thickBot="1">
      <c r="B297" s="4" t="s">
        <v>179</v>
      </c>
      <c r="C297" s="4" t="s">
        <v>168</v>
      </c>
      <c r="D297" s="62" t="s">
        <v>169</v>
      </c>
      <c r="E297" s="34">
        <v>500000</v>
      </c>
    </row>
    <row r="298" spans="1:5" ht="29.25" hidden="1" customHeight="1" outlineLevel="2" thickBot="1">
      <c r="A298" s="1"/>
      <c r="B298" s="18" t="s">
        <v>179</v>
      </c>
      <c r="C298" s="18" t="s">
        <v>99</v>
      </c>
      <c r="D298" s="12" t="s">
        <v>100</v>
      </c>
      <c r="E298" s="33">
        <f>E299+E304+E306+E311+E308</f>
        <v>26100000</v>
      </c>
    </row>
    <row r="299" spans="1:5" ht="29.25" hidden="1" customHeight="1" outlineLevel="2" thickBot="1">
      <c r="A299" s="1"/>
      <c r="B299" s="6" t="s">
        <v>179</v>
      </c>
      <c r="C299" s="6" t="s">
        <v>101</v>
      </c>
      <c r="D299" s="7" t="s">
        <v>102</v>
      </c>
      <c r="E299" s="32">
        <f>E300+E301+E302+E303</f>
        <v>5300000</v>
      </c>
    </row>
    <row r="300" spans="1:5" ht="29.25" hidden="1" customHeight="1" outlineLevel="2" thickBot="1">
      <c r="A300" s="1"/>
      <c r="B300" s="4" t="s">
        <v>179</v>
      </c>
      <c r="C300" s="4" t="s">
        <v>103</v>
      </c>
      <c r="D300" s="5" t="s">
        <v>104</v>
      </c>
      <c r="E300" s="34">
        <v>1200000</v>
      </c>
    </row>
    <row r="301" spans="1:5" ht="29.25" hidden="1" customHeight="1" outlineLevel="2" thickBot="1">
      <c r="A301" s="1"/>
      <c r="B301" s="4" t="s">
        <v>179</v>
      </c>
      <c r="C301" s="4" t="s">
        <v>180</v>
      </c>
      <c r="D301" s="5" t="s">
        <v>181</v>
      </c>
      <c r="E301" s="34">
        <v>1000000</v>
      </c>
    </row>
    <row r="302" spans="1:5" s="51" customFormat="1" ht="29.25" hidden="1" customHeight="1" outlineLevel="2" thickBot="1">
      <c r="B302" s="4" t="s">
        <v>179</v>
      </c>
      <c r="C302" s="4" t="s">
        <v>105</v>
      </c>
      <c r="D302" s="62" t="s">
        <v>106</v>
      </c>
      <c r="E302" s="34">
        <v>1500000</v>
      </c>
    </row>
    <row r="303" spans="1:5" ht="29.25" hidden="1" customHeight="1" outlineLevel="2" thickBot="1">
      <c r="A303" s="1"/>
      <c r="B303" s="4" t="s">
        <v>179</v>
      </c>
      <c r="C303" s="4" t="s">
        <v>177</v>
      </c>
      <c r="D303" s="5" t="s">
        <v>178</v>
      </c>
      <c r="E303" s="34">
        <v>1600000</v>
      </c>
    </row>
    <row r="304" spans="1:5" s="51" customFormat="1" ht="29.25" hidden="1" customHeight="1" outlineLevel="2" thickBot="1">
      <c r="B304" s="6" t="s">
        <v>179</v>
      </c>
      <c r="C304" s="6" t="s">
        <v>107</v>
      </c>
      <c r="D304" s="61" t="s">
        <v>108</v>
      </c>
      <c r="E304" s="32">
        <f>E305</f>
        <v>5000000</v>
      </c>
    </row>
    <row r="305" spans="1:5" s="51" customFormat="1" ht="29.25" hidden="1" customHeight="1" outlineLevel="2" thickBot="1">
      <c r="B305" s="4" t="s">
        <v>179</v>
      </c>
      <c r="C305" s="4" t="s">
        <v>295</v>
      </c>
      <c r="D305" s="62" t="s">
        <v>296</v>
      </c>
      <c r="E305" s="34">
        <v>5000000</v>
      </c>
    </row>
    <row r="306" spans="1:5" s="51" customFormat="1" ht="29.25" hidden="1" customHeight="1" outlineLevel="2" thickBot="1">
      <c r="B306" s="6" t="s">
        <v>179</v>
      </c>
      <c r="C306" s="6" t="s">
        <v>111</v>
      </c>
      <c r="D306" s="61" t="s">
        <v>112</v>
      </c>
      <c r="E306" s="32">
        <f>E307</f>
        <v>2200000</v>
      </c>
    </row>
    <row r="307" spans="1:5" s="51" customFormat="1" ht="29.25" hidden="1" customHeight="1" outlineLevel="2" thickBot="1">
      <c r="B307" s="4" t="s">
        <v>179</v>
      </c>
      <c r="C307" s="4" t="s">
        <v>113</v>
      </c>
      <c r="D307" s="62" t="s">
        <v>114</v>
      </c>
      <c r="E307" s="34">
        <v>2200000</v>
      </c>
    </row>
    <row r="308" spans="1:5" s="51" customFormat="1" ht="29.25" hidden="1" customHeight="1" outlineLevel="2" thickBot="1">
      <c r="B308" s="6" t="s">
        <v>179</v>
      </c>
      <c r="C308" s="6" t="s">
        <v>119</v>
      </c>
      <c r="D308" s="61" t="s">
        <v>120</v>
      </c>
      <c r="E308" s="32">
        <f>E309+E310</f>
        <v>1600000</v>
      </c>
    </row>
    <row r="309" spans="1:5" s="51" customFormat="1" ht="29.25" hidden="1" customHeight="1" outlineLevel="2" thickBot="1">
      <c r="B309" s="4" t="s">
        <v>179</v>
      </c>
      <c r="C309" s="4" t="s">
        <v>121</v>
      </c>
      <c r="D309" s="62" t="s">
        <v>122</v>
      </c>
      <c r="E309" s="34">
        <v>600000</v>
      </c>
    </row>
    <row r="310" spans="1:5" s="51" customFormat="1" ht="29.25" hidden="1" customHeight="1" outlineLevel="2" thickBot="1">
      <c r="B310" s="4" t="s">
        <v>179</v>
      </c>
      <c r="C310" s="4" t="s">
        <v>123</v>
      </c>
      <c r="D310" s="62" t="s">
        <v>124</v>
      </c>
      <c r="E310" s="34">
        <v>1000000</v>
      </c>
    </row>
    <row r="311" spans="1:5" ht="29.25" hidden="1" customHeight="1" outlineLevel="2" thickBot="1">
      <c r="A311" s="1"/>
      <c r="B311" s="6" t="s">
        <v>179</v>
      </c>
      <c r="C311" s="6" t="s">
        <v>125</v>
      </c>
      <c r="D311" s="7" t="s">
        <v>126</v>
      </c>
      <c r="E311" s="32">
        <f>E312+E313+E314+E315</f>
        <v>12000000</v>
      </c>
    </row>
    <row r="312" spans="1:5" s="51" customFormat="1" ht="29.25" hidden="1" customHeight="1" outlineLevel="2" thickBot="1">
      <c r="B312" s="4" t="s">
        <v>179</v>
      </c>
      <c r="C312" s="4" t="s">
        <v>131</v>
      </c>
      <c r="D312" s="62" t="s">
        <v>132</v>
      </c>
      <c r="E312" s="34">
        <v>2000000</v>
      </c>
    </row>
    <row r="313" spans="1:5" s="51" customFormat="1" ht="29.25" hidden="1" customHeight="1" outlineLevel="2" thickBot="1">
      <c r="B313" s="4" t="s">
        <v>179</v>
      </c>
      <c r="C313" s="4" t="s">
        <v>133</v>
      </c>
      <c r="D313" s="62" t="s">
        <v>134</v>
      </c>
      <c r="E313" s="34">
        <v>5000000</v>
      </c>
    </row>
    <row r="314" spans="1:5" s="51" customFormat="1" ht="29.25" hidden="1" customHeight="1" outlineLevel="2" thickBot="1">
      <c r="B314" s="4" t="s">
        <v>179</v>
      </c>
      <c r="C314" s="4" t="s">
        <v>297</v>
      </c>
      <c r="D314" s="62" t="s">
        <v>298</v>
      </c>
      <c r="E314" s="34">
        <v>1000000</v>
      </c>
    </row>
    <row r="315" spans="1:5" s="51" customFormat="1" ht="29.25" hidden="1" customHeight="1" outlineLevel="2" thickBot="1">
      <c r="B315" s="4" t="s">
        <v>179</v>
      </c>
      <c r="C315" s="4" t="s">
        <v>137</v>
      </c>
      <c r="D315" s="62" t="s">
        <v>138</v>
      </c>
      <c r="E315" s="34">
        <v>4000000</v>
      </c>
    </row>
    <row r="316" spans="1:5" ht="29.25" hidden="1" customHeight="1" outlineLevel="2" thickBot="1">
      <c r="A316" s="1"/>
      <c r="B316" s="18" t="s">
        <v>179</v>
      </c>
      <c r="C316" s="18" t="s">
        <v>151</v>
      </c>
      <c r="D316" s="12" t="s">
        <v>152</v>
      </c>
      <c r="E316" s="33">
        <f>E317</f>
        <v>200000</v>
      </c>
    </row>
    <row r="317" spans="1:5" ht="29.25" hidden="1" customHeight="1" outlineLevel="2" thickBot="1">
      <c r="A317" s="1"/>
      <c r="B317" s="6" t="s">
        <v>179</v>
      </c>
      <c r="C317" s="6" t="s">
        <v>157</v>
      </c>
      <c r="D317" s="7" t="s">
        <v>158</v>
      </c>
      <c r="E317" s="32">
        <f>E318</f>
        <v>200000</v>
      </c>
    </row>
    <row r="318" spans="1:5" ht="29.25" hidden="1" customHeight="1" outlineLevel="2" thickBot="1">
      <c r="A318" s="1"/>
      <c r="B318" s="4" t="s">
        <v>179</v>
      </c>
      <c r="C318" s="4" t="s">
        <v>161</v>
      </c>
      <c r="D318" s="5" t="s">
        <v>162</v>
      </c>
      <c r="E318" s="34">
        <v>200000</v>
      </c>
    </row>
    <row r="319" spans="1:5" s="51" customFormat="1" ht="29.25" customHeight="1" outlineLevel="1" collapsed="1" thickBot="1">
      <c r="B319" s="84" t="s">
        <v>179</v>
      </c>
      <c r="C319" s="85"/>
      <c r="D319" s="86"/>
      <c r="E319" s="32">
        <f>E264+E281+E298+E316</f>
        <v>288041560.22000003</v>
      </c>
    </row>
    <row r="320" spans="1:5" ht="29.25" hidden="1" customHeight="1" outlineLevel="2" thickBot="1">
      <c r="A320" s="1"/>
      <c r="B320" s="10" t="s">
        <v>182</v>
      </c>
      <c r="C320" s="10" t="s">
        <v>1</v>
      </c>
      <c r="D320" s="11" t="s">
        <v>2</v>
      </c>
      <c r="E320" s="33">
        <f>E321+E324+E326+E332+E335</f>
        <v>128797920.03</v>
      </c>
    </row>
    <row r="321" spans="1:5" ht="29.25" hidden="1" customHeight="1" outlineLevel="2" thickBot="1">
      <c r="A321" s="1"/>
      <c r="B321" s="6" t="s">
        <v>182</v>
      </c>
      <c r="C321" s="6" t="s">
        <v>3</v>
      </c>
      <c r="D321" s="7" t="s">
        <v>4</v>
      </c>
      <c r="E321" s="34">
        <f>E322+E323</f>
        <v>64105795.82</v>
      </c>
    </row>
    <row r="322" spans="1:5" ht="29.25" hidden="1" customHeight="1" outlineLevel="2" thickBot="1">
      <c r="A322" s="1"/>
      <c r="B322" s="4" t="s">
        <v>182</v>
      </c>
      <c r="C322" s="4" t="s">
        <v>5</v>
      </c>
      <c r="D322" s="5" t="s">
        <v>6</v>
      </c>
      <c r="E322" s="34">
        <v>59105795.82</v>
      </c>
    </row>
    <row r="323" spans="1:5" ht="29.25" hidden="1" customHeight="1" outlineLevel="2" thickBot="1">
      <c r="A323" s="1"/>
      <c r="B323" s="4" t="s">
        <v>182</v>
      </c>
      <c r="C323" s="4" t="s">
        <v>9</v>
      </c>
      <c r="D323" s="5" t="s">
        <v>10</v>
      </c>
      <c r="E323" s="34">
        <v>5000000</v>
      </c>
    </row>
    <row r="324" spans="1:5" ht="29.25" hidden="1" customHeight="1" outlineLevel="2" thickBot="1">
      <c r="A324" s="1"/>
      <c r="B324" s="6" t="s">
        <v>182</v>
      </c>
      <c r="C324" s="6" t="s">
        <v>11</v>
      </c>
      <c r="D324" s="7" t="s">
        <v>12</v>
      </c>
      <c r="E324" s="34">
        <f>E325</f>
        <v>2500000</v>
      </c>
    </row>
    <row r="325" spans="1:5" ht="29.25" hidden="1" customHeight="1" outlineLevel="2" thickBot="1">
      <c r="A325" s="1"/>
      <c r="B325" s="4" t="s">
        <v>182</v>
      </c>
      <c r="C325" s="4" t="s">
        <v>13</v>
      </c>
      <c r="D325" s="5" t="s">
        <v>14</v>
      </c>
      <c r="E325" s="34">
        <v>2500000</v>
      </c>
    </row>
    <row r="326" spans="1:5" ht="29.25" hidden="1" customHeight="1" outlineLevel="2" thickBot="1">
      <c r="A326" s="1"/>
      <c r="B326" s="6" t="s">
        <v>182</v>
      </c>
      <c r="C326" s="6" t="s">
        <v>17</v>
      </c>
      <c r="D326" s="7" t="s">
        <v>18</v>
      </c>
      <c r="E326" s="34">
        <f>E327+E328+E329+E330+E331</f>
        <v>42690331.210000001</v>
      </c>
    </row>
    <row r="327" spans="1:5" ht="29.25" hidden="1" customHeight="1" outlineLevel="2" thickBot="1">
      <c r="A327" s="1"/>
      <c r="B327" s="4" t="s">
        <v>182</v>
      </c>
      <c r="C327" s="4" t="s">
        <v>19</v>
      </c>
      <c r="D327" s="5" t="s">
        <v>20</v>
      </c>
      <c r="E327" s="34">
        <v>20982230.66</v>
      </c>
    </row>
    <row r="328" spans="1:5" ht="29.25" hidden="1" customHeight="1" outlineLevel="2" thickBot="1">
      <c r="A328" s="1"/>
      <c r="B328" s="4" t="s">
        <v>182</v>
      </c>
      <c r="C328" s="4" t="s">
        <v>21</v>
      </c>
      <c r="D328" s="5" t="s">
        <v>22</v>
      </c>
      <c r="E328" s="34">
        <v>5577480.3099999996</v>
      </c>
    </row>
    <row r="329" spans="1:5" ht="29.25" hidden="1" customHeight="1" outlineLevel="2" thickBot="1">
      <c r="A329" s="1"/>
      <c r="B329" s="4" t="s">
        <v>182</v>
      </c>
      <c r="C329" s="4" t="s">
        <v>23</v>
      </c>
      <c r="D329" s="5" t="s">
        <v>24</v>
      </c>
      <c r="E329" s="34">
        <v>8407394</v>
      </c>
    </row>
    <row r="330" spans="1:5" ht="29.25" hidden="1" customHeight="1" outlineLevel="2" thickBot="1">
      <c r="A330" s="1"/>
      <c r="B330" s="4" t="s">
        <v>182</v>
      </c>
      <c r="C330" s="4" t="s">
        <v>25</v>
      </c>
      <c r="D330" s="5" t="s">
        <v>26</v>
      </c>
      <c r="E330" s="34">
        <v>7258792</v>
      </c>
    </row>
    <row r="331" spans="1:5" ht="29.25" hidden="1" customHeight="1" outlineLevel="2" thickBot="1">
      <c r="A331" s="1"/>
      <c r="B331" s="4" t="s">
        <v>182</v>
      </c>
      <c r="C331" s="4" t="s">
        <v>27</v>
      </c>
      <c r="D331" s="5" t="s">
        <v>28</v>
      </c>
      <c r="E331" s="34">
        <v>464434.24</v>
      </c>
    </row>
    <row r="332" spans="1:5" ht="29.25" hidden="1" customHeight="1" outlineLevel="2" thickBot="1">
      <c r="A332" s="1"/>
      <c r="B332" s="6" t="s">
        <v>182</v>
      </c>
      <c r="C332" s="6" t="s">
        <v>29</v>
      </c>
      <c r="D332" s="7" t="s">
        <v>30</v>
      </c>
      <c r="E332" s="34">
        <f>E333+E334</f>
        <v>9836652</v>
      </c>
    </row>
    <row r="333" spans="1:5" ht="29.25" hidden="1" customHeight="1" outlineLevel="2" thickBot="1">
      <c r="A333" s="1"/>
      <c r="B333" s="4" t="s">
        <v>182</v>
      </c>
      <c r="C333" s="4" t="s">
        <v>31</v>
      </c>
      <c r="D333" s="5" t="s">
        <v>32</v>
      </c>
      <c r="E333" s="34">
        <v>9332208</v>
      </c>
    </row>
    <row r="334" spans="1:5" ht="29.25" hidden="1" customHeight="1" outlineLevel="2" thickBot="1">
      <c r="A334" s="1"/>
      <c r="B334" s="4" t="s">
        <v>182</v>
      </c>
      <c r="C334" s="4" t="s">
        <v>33</v>
      </c>
      <c r="D334" s="5" t="s">
        <v>34</v>
      </c>
      <c r="E334" s="34">
        <v>504444</v>
      </c>
    </row>
    <row r="335" spans="1:5" ht="29.25" hidden="1" customHeight="1" outlineLevel="2" thickBot="1">
      <c r="A335" s="1"/>
      <c r="B335" s="6" t="s">
        <v>182</v>
      </c>
      <c r="C335" s="6" t="s">
        <v>35</v>
      </c>
      <c r="D335" s="7" t="s">
        <v>36</v>
      </c>
      <c r="E335" s="34">
        <f>E336+E337+E338</f>
        <v>9665141</v>
      </c>
    </row>
    <row r="336" spans="1:5" ht="29.25" hidden="1" customHeight="1" outlineLevel="2" thickBot="1">
      <c r="A336" s="1"/>
      <c r="B336" s="4" t="s">
        <v>182</v>
      </c>
      <c r="C336" s="4" t="s">
        <v>37</v>
      </c>
      <c r="D336" s="5" t="s">
        <v>38</v>
      </c>
      <c r="E336" s="34">
        <v>5125148</v>
      </c>
    </row>
    <row r="337" spans="1:5" ht="29.25" hidden="1" customHeight="1" outlineLevel="2" thickBot="1">
      <c r="A337" s="1"/>
      <c r="B337" s="4" t="s">
        <v>182</v>
      </c>
      <c r="C337" s="4" t="s">
        <v>39</v>
      </c>
      <c r="D337" s="5" t="s">
        <v>40</v>
      </c>
      <c r="E337" s="34">
        <v>1513331</v>
      </c>
    </row>
    <row r="338" spans="1:5" ht="29.25" hidden="1" customHeight="1" outlineLevel="2" thickBot="1">
      <c r="A338" s="1"/>
      <c r="B338" s="4" t="s">
        <v>182</v>
      </c>
      <c r="C338" s="4" t="s">
        <v>41</v>
      </c>
      <c r="D338" s="5" t="s">
        <v>42</v>
      </c>
      <c r="E338" s="34">
        <v>3026662</v>
      </c>
    </row>
    <row r="339" spans="1:5" ht="29.25" hidden="1" customHeight="1" outlineLevel="2" thickBot="1">
      <c r="A339" s="1"/>
      <c r="B339" s="8" t="s">
        <v>182</v>
      </c>
      <c r="C339" s="8" t="s">
        <v>43</v>
      </c>
      <c r="D339" s="9" t="s">
        <v>44</v>
      </c>
      <c r="E339" s="33">
        <f>E340+E347+E351+E355+E344+E353</f>
        <v>187062695</v>
      </c>
    </row>
    <row r="340" spans="1:5" ht="29.25" hidden="1" customHeight="1" outlineLevel="2" thickBot="1">
      <c r="A340" s="1"/>
      <c r="B340" s="6" t="s">
        <v>182</v>
      </c>
      <c r="C340" s="6" t="s">
        <v>45</v>
      </c>
      <c r="D340" s="7" t="s">
        <v>46</v>
      </c>
      <c r="E340" s="32">
        <f>E341+E342+E343</f>
        <v>26000000</v>
      </c>
    </row>
    <row r="341" spans="1:5" ht="29.25" hidden="1" customHeight="1" outlineLevel="2" thickBot="1">
      <c r="A341" s="1"/>
      <c r="B341" s="4" t="s">
        <v>182</v>
      </c>
      <c r="C341" s="4" t="s">
        <v>47</v>
      </c>
      <c r="D341" s="5" t="s">
        <v>48</v>
      </c>
      <c r="E341" s="34">
        <v>11500000</v>
      </c>
    </row>
    <row r="342" spans="1:5" ht="29.25" hidden="1" customHeight="1" outlineLevel="2" thickBot="1">
      <c r="A342" s="1"/>
      <c r="B342" s="4" t="s">
        <v>182</v>
      </c>
      <c r="C342" s="4" t="s">
        <v>49</v>
      </c>
      <c r="D342" s="5" t="s">
        <v>50</v>
      </c>
      <c r="E342" s="34">
        <v>14000000</v>
      </c>
    </row>
    <row r="343" spans="1:5" s="51" customFormat="1" ht="29.25" hidden="1" customHeight="1" outlineLevel="2" thickBot="1">
      <c r="B343" s="4" t="s">
        <v>182</v>
      </c>
      <c r="C343" s="4" t="s">
        <v>51</v>
      </c>
      <c r="D343" s="64" t="s">
        <v>52</v>
      </c>
      <c r="E343" s="34">
        <v>500000</v>
      </c>
    </row>
    <row r="344" spans="1:5" s="51" customFormat="1" ht="29.25" hidden="1" customHeight="1" outlineLevel="2" thickBot="1">
      <c r="B344" s="6" t="s">
        <v>182</v>
      </c>
      <c r="C344" s="6" t="s">
        <v>53</v>
      </c>
      <c r="D344" s="63" t="s">
        <v>54</v>
      </c>
      <c r="E344" s="32">
        <f>E345+E346</f>
        <v>3500000</v>
      </c>
    </row>
    <row r="345" spans="1:5" s="51" customFormat="1" ht="29.25" hidden="1" customHeight="1" outlineLevel="2" thickBot="1">
      <c r="B345" s="4" t="s">
        <v>182</v>
      </c>
      <c r="C345" s="4" t="s">
        <v>57</v>
      </c>
      <c r="D345" s="64" t="s">
        <v>58</v>
      </c>
      <c r="E345" s="34">
        <v>3000000</v>
      </c>
    </row>
    <row r="346" spans="1:5" s="51" customFormat="1" ht="29.25" hidden="1" customHeight="1" outlineLevel="2" thickBot="1">
      <c r="B346" s="4" t="s">
        <v>182</v>
      </c>
      <c r="C346" s="4" t="s">
        <v>59</v>
      </c>
      <c r="D346" s="64" t="s">
        <v>60</v>
      </c>
      <c r="E346" s="34">
        <v>500000</v>
      </c>
    </row>
    <row r="347" spans="1:5" ht="29.25" hidden="1" customHeight="1" outlineLevel="2" thickBot="1">
      <c r="A347" s="1"/>
      <c r="B347" s="6" t="s">
        <v>182</v>
      </c>
      <c r="C347" s="6" t="s">
        <v>65</v>
      </c>
      <c r="D347" s="7" t="s">
        <v>66</v>
      </c>
      <c r="E347" s="34">
        <f>E349+E348+E350</f>
        <v>133285000</v>
      </c>
    </row>
    <row r="348" spans="1:5" s="51" customFormat="1" ht="29.25" hidden="1" customHeight="1" outlineLevel="2" thickBot="1">
      <c r="B348" s="4" t="s">
        <v>182</v>
      </c>
      <c r="C348" s="4" t="s">
        <v>192</v>
      </c>
      <c r="D348" s="64" t="s">
        <v>193</v>
      </c>
      <c r="E348" s="34">
        <v>385000</v>
      </c>
    </row>
    <row r="349" spans="1:5" ht="29.25" hidden="1" customHeight="1" outlineLevel="2" thickBot="1">
      <c r="A349" s="1"/>
      <c r="B349" s="4" t="s">
        <v>182</v>
      </c>
      <c r="C349" s="4" t="s">
        <v>69</v>
      </c>
      <c r="D349" s="5" t="s">
        <v>70</v>
      </c>
      <c r="E349" s="34">
        <v>130900000</v>
      </c>
    </row>
    <row r="350" spans="1:5" s="51" customFormat="1" ht="29.25" hidden="1" customHeight="1" outlineLevel="2" thickBot="1">
      <c r="B350" s="4" t="s">
        <v>182</v>
      </c>
      <c r="C350" s="4" t="s">
        <v>71</v>
      </c>
      <c r="D350" s="64" t="s">
        <v>72</v>
      </c>
      <c r="E350" s="34">
        <v>2000000</v>
      </c>
    </row>
    <row r="351" spans="1:5" ht="29.25" hidden="1" customHeight="1" outlineLevel="2" thickBot="1">
      <c r="A351" s="1"/>
      <c r="B351" s="6" t="s">
        <v>182</v>
      </c>
      <c r="C351" s="6" t="s">
        <v>77</v>
      </c>
      <c r="D351" s="7" t="s">
        <v>78</v>
      </c>
      <c r="E351" s="34">
        <f>E352</f>
        <v>15027695</v>
      </c>
    </row>
    <row r="352" spans="1:5" ht="29.25" hidden="1" customHeight="1" outlineLevel="2" thickBot="1">
      <c r="A352" s="1"/>
      <c r="B352" s="4" t="s">
        <v>182</v>
      </c>
      <c r="C352" s="4" t="s">
        <v>79</v>
      </c>
      <c r="D352" s="5" t="s">
        <v>80</v>
      </c>
      <c r="E352" s="34">
        <v>15027695</v>
      </c>
    </row>
    <row r="353" spans="1:5" s="51" customFormat="1" ht="29.25" hidden="1" customHeight="1" outlineLevel="2" thickBot="1">
      <c r="B353" s="6" t="s">
        <v>182</v>
      </c>
      <c r="C353" s="6" t="s">
        <v>81</v>
      </c>
      <c r="D353" s="63" t="s">
        <v>82</v>
      </c>
      <c r="E353" s="32">
        <f>E354</f>
        <v>4100000</v>
      </c>
    </row>
    <row r="354" spans="1:5" s="51" customFormat="1" ht="29.25" hidden="1" customHeight="1" outlineLevel="2" thickBot="1">
      <c r="B354" s="4" t="s">
        <v>182</v>
      </c>
      <c r="C354" s="4" t="s">
        <v>83</v>
      </c>
      <c r="D354" s="64" t="s">
        <v>84</v>
      </c>
      <c r="E354" s="34">
        <v>4100000</v>
      </c>
    </row>
    <row r="355" spans="1:5" ht="29.25" hidden="1" customHeight="1" outlineLevel="2" thickBot="1">
      <c r="A355" s="1"/>
      <c r="B355" s="6" t="s">
        <v>182</v>
      </c>
      <c r="C355" s="6" t="s">
        <v>89</v>
      </c>
      <c r="D355" s="7" t="s">
        <v>90</v>
      </c>
      <c r="E355" s="32">
        <f>E356+E357+E358+E359</f>
        <v>5150000</v>
      </c>
    </row>
    <row r="356" spans="1:5" s="51" customFormat="1" ht="29.25" hidden="1" customHeight="1" outlineLevel="2" thickBot="1">
      <c r="B356" s="4" t="s">
        <v>182</v>
      </c>
      <c r="C356" s="4" t="s">
        <v>91</v>
      </c>
      <c r="D356" s="64" t="s">
        <v>424</v>
      </c>
      <c r="E356" s="34">
        <v>2500000</v>
      </c>
    </row>
    <row r="357" spans="1:5" s="51" customFormat="1" ht="29.25" hidden="1" customHeight="1" outlineLevel="2" thickBot="1">
      <c r="B357" s="4" t="s">
        <v>182</v>
      </c>
      <c r="C357" s="4" t="s">
        <v>287</v>
      </c>
      <c r="D357" s="64" t="s">
        <v>288</v>
      </c>
      <c r="E357" s="34">
        <v>950000</v>
      </c>
    </row>
    <row r="358" spans="1:5" s="51" customFormat="1" ht="29.25" hidden="1" customHeight="1" outlineLevel="2" thickBot="1">
      <c r="B358" s="4" t="s">
        <v>182</v>
      </c>
      <c r="C358" s="4" t="s">
        <v>97</v>
      </c>
      <c r="D358" s="64" t="s">
        <v>98</v>
      </c>
      <c r="E358" s="34">
        <v>450000</v>
      </c>
    </row>
    <row r="359" spans="1:5" ht="29.25" hidden="1" customHeight="1" outlineLevel="2" thickBot="1">
      <c r="A359" s="1"/>
      <c r="B359" s="4" t="s">
        <v>182</v>
      </c>
      <c r="C359" s="4" t="s">
        <v>183</v>
      </c>
      <c r="D359" s="5" t="s">
        <v>184</v>
      </c>
      <c r="E359" s="34">
        <v>1250000</v>
      </c>
    </row>
    <row r="360" spans="1:5" ht="29.25" hidden="1" customHeight="1" outlineLevel="2" thickBot="1">
      <c r="A360" s="1"/>
      <c r="B360" s="8" t="s">
        <v>182</v>
      </c>
      <c r="C360" s="8" t="s">
        <v>99</v>
      </c>
      <c r="D360" s="9" t="s">
        <v>100</v>
      </c>
      <c r="E360" s="33">
        <f>E367+E361+E363</f>
        <v>13037210</v>
      </c>
    </row>
    <row r="361" spans="1:5" s="51" customFormat="1" ht="29.25" hidden="1" customHeight="1" outlineLevel="2" thickBot="1">
      <c r="B361" s="6" t="s">
        <v>182</v>
      </c>
      <c r="C361" s="6" t="s">
        <v>107</v>
      </c>
      <c r="D361" s="63" t="s">
        <v>108</v>
      </c>
      <c r="E361" s="32">
        <f>E362</f>
        <v>300000</v>
      </c>
    </row>
    <row r="362" spans="1:5" s="51" customFormat="1" ht="29.25" hidden="1" customHeight="1" outlineLevel="2" thickBot="1">
      <c r="B362" s="4" t="s">
        <v>182</v>
      </c>
      <c r="C362" s="4" t="s">
        <v>295</v>
      </c>
      <c r="D362" s="64" t="s">
        <v>296</v>
      </c>
      <c r="E362" s="34">
        <v>300000</v>
      </c>
    </row>
    <row r="363" spans="1:5" s="51" customFormat="1" ht="29.25" hidden="1" customHeight="1" outlineLevel="2" thickBot="1">
      <c r="B363" s="6" t="s">
        <v>182</v>
      </c>
      <c r="C363" s="6" t="s">
        <v>111</v>
      </c>
      <c r="D363" s="63" t="s">
        <v>112</v>
      </c>
      <c r="E363" s="32">
        <f>E364+E365+E366</f>
        <v>1254710</v>
      </c>
    </row>
    <row r="364" spans="1:5" s="51" customFormat="1" ht="29.25" hidden="1" customHeight="1" outlineLevel="2" thickBot="1">
      <c r="B364" s="4" t="s">
        <v>182</v>
      </c>
      <c r="C364" s="4" t="s">
        <v>113</v>
      </c>
      <c r="D364" s="64" t="s">
        <v>114</v>
      </c>
      <c r="E364" s="34">
        <v>754710</v>
      </c>
    </row>
    <row r="365" spans="1:5" s="51" customFormat="1" ht="29.25" hidden="1" customHeight="1" outlineLevel="2" thickBot="1">
      <c r="B365" s="4" t="s">
        <v>182</v>
      </c>
      <c r="C365" s="4" t="s">
        <v>115</v>
      </c>
      <c r="D365" s="64" t="s">
        <v>116</v>
      </c>
      <c r="E365" s="34">
        <v>350000</v>
      </c>
    </row>
    <row r="366" spans="1:5" s="51" customFormat="1" ht="29.25" hidden="1" customHeight="1" outlineLevel="2" thickBot="1">
      <c r="B366" s="4" t="s">
        <v>182</v>
      </c>
      <c r="C366" s="4" t="s">
        <v>174</v>
      </c>
      <c r="D366" s="64" t="s">
        <v>447</v>
      </c>
      <c r="E366" s="34">
        <v>150000</v>
      </c>
    </row>
    <row r="367" spans="1:5" ht="29.25" hidden="1" customHeight="1" outlineLevel="2" thickBot="1">
      <c r="A367" s="1"/>
      <c r="B367" s="6" t="s">
        <v>182</v>
      </c>
      <c r="C367" s="6" t="s">
        <v>125</v>
      </c>
      <c r="D367" s="7" t="s">
        <v>126</v>
      </c>
      <c r="E367" s="32">
        <f>E368+E369+E370+E371+E372</f>
        <v>11482500</v>
      </c>
    </row>
    <row r="368" spans="1:5" ht="29.25" hidden="1" customHeight="1" outlineLevel="2" thickBot="1">
      <c r="A368" s="1"/>
      <c r="B368" s="4" t="s">
        <v>182</v>
      </c>
      <c r="C368" s="4" t="s">
        <v>127</v>
      </c>
      <c r="D368" s="5" t="s">
        <v>128</v>
      </c>
      <c r="E368" s="34">
        <v>200000</v>
      </c>
    </row>
    <row r="369" spans="1:5" ht="29.25" hidden="1" customHeight="1" outlineLevel="2" thickBot="1">
      <c r="A369" s="1"/>
      <c r="B369" s="4" t="s">
        <v>182</v>
      </c>
      <c r="C369" s="4" t="s">
        <v>129</v>
      </c>
      <c r="D369" s="5" t="s">
        <v>130</v>
      </c>
      <c r="E369" s="34">
        <v>200000</v>
      </c>
    </row>
    <row r="370" spans="1:5" s="51" customFormat="1" ht="29.25" hidden="1" customHeight="1" outlineLevel="2" thickBot="1">
      <c r="B370" s="4" t="s">
        <v>182</v>
      </c>
      <c r="C370" s="4" t="s">
        <v>131</v>
      </c>
      <c r="D370" s="64" t="s">
        <v>132</v>
      </c>
      <c r="E370" s="34">
        <v>2650000</v>
      </c>
    </row>
    <row r="371" spans="1:5" ht="29.25" hidden="1" customHeight="1" outlineLevel="2" thickBot="1">
      <c r="A371" s="1"/>
      <c r="B371" s="4" t="s">
        <v>182</v>
      </c>
      <c r="C371" s="4" t="s">
        <v>133</v>
      </c>
      <c r="D371" s="5" t="s">
        <v>134</v>
      </c>
      <c r="E371" s="34">
        <v>8182500</v>
      </c>
    </row>
    <row r="372" spans="1:5" s="51" customFormat="1" ht="29.25" hidden="1" customHeight="1" outlineLevel="2" thickBot="1">
      <c r="B372" s="4" t="s">
        <v>182</v>
      </c>
      <c r="C372" s="4" t="s">
        <v>297</v>
      </c>
      <c r="D372" s="64" t="s">
        <v>432</v>
      </c>
      <c r="E372" s="34">
        <v>250000</v>
      </c>
    </row>
    <row r="373" spans="1:5" s="51" customFormat="1" ht="29.85" hidden="1" customHeight="1" outlineLevel="2" thickBot="1">
      <c r="B373" s="18" t="s">
        <v>182</v>
      </c>
      <c r="C373" s="12" t="s">
        <v>139</v>
      </c>
      <c r="D373" s="12" t="s">
        <v>140</v>
      </c>
      <c r="E373" s="33">
        <f>E374+E377</f>
        <v>16095000</v>
      </c>
    </row>
    <row r="374" spans="1:5" s="51" customFormat="1" ht="29.85" hidden="1" customHeight="1" outlineLevel="2" thickBot="1">
      <c r="B374" s="6" t="s">
        <v>182</v>
      </c>
      <c r="C374" s="6" t="s">
        <v>141</v>
      </c>
      <c r="D374" s="63" t="s">
        <v>142</v>
      </c>
      <c r="E374" s="32">
        <f>E375+E376</f>
        <v>7095000</v>
      </c>
    </row>
    <row r="375" spans="1:5" s="51" customFormat="1" ht="29.85" hidden="1" customHeight="1" outlineLevel="2" thickBot="1">
      <c r="B375" s="4" t="s">
        <v>182</v>
      </c>
      <c r="C375" s="4" t="s">
        <v>143</v>
      </c>
      <c r="D375" s="64" t="s">
        <v>144</v>
      </c>
      <c r="E375" s="34">
        <v>5450000</v>
      </c>
    </row>
    <row r="376" spans="1:5" s="51" customFormat="1" ht="29.85" hidden="1" customHeight="1" outlineLevel="2" thickBot="1">
      <c r="B376" s="4" t="s">
        <v>182</v>
      </c>
      <c r="C376" s="4" t="s">
        <v>145</v>
      </c>
      <c r="D376" s="64" t="s">
        <v>146</v>
      </c>
      <c r="E376" s="34">
        <v>1645000</v>
      </c>
    </row>
    <row r="377" spans="1:5" s="51" customFormat="1" ht="29.85" hidden="1" customHeight="1" outlineLevel="2" thickBot="1">
      <c r="B377" s="6" t="s">
        <v>182</v>
      </c>
      <c r="C377" s="6" t="s">
        <v>243</v>
      </c>
      <c r="D377" s="63" t="s">
        <v>244</v>
      </c>
      <c r="E377" s="32">
        <f>E378</f>
        <v>9000000</v>
      </c>
    </row>
    <row r="378" spans="1:5" s="51" customFormat="1" ht="29.85" hidden="1" customHeight="1" outlineLevel="2" thickBot="1">
      <c r="B378" s="4" t="s">
        <v>182</v>
      </c>
      <c r="C378" s="4" t="s">
        <v>448</v>
      </c>
      <c r="D378" s="64" t="s">
        <v>449</v>
      </c>
      <c r="E378" s="34">
        <v>9000000</v>
      </c>
    </row>
    <row r="379" spans="1:5" s="51" customFormat="1" ht="29.25" hidden="1" customHeight="1" outlineLevel="2" thickBot="1">
      <c r="B379" s="18" t="s">
        <v>182</v>
      </c>
      <c r="C379" s="18" t="s">
        <v>151</v>
      </c>
      <c r="D379" s="12" t="s">
        <v>152</v>
      </c>
      <c r="E379" s="33">
        <f>E380</f>
        <v>500000</v>
      </c>
    </row>
    <row r="380" spans="1:5" s="51" customFormat="1" ht="29.25" hidden="1" customHeight="1" outlineLevel="2" thickBot="1">
      <c r="B380" s="6" t="s">
        <v>182</v>
      </c>
      <c r="C380" s="6" t="s">
        <v>157</v>
      </c>
      <c r="D380" s="63" t="s">
        <v>158</v>
      </c>
      <c r="E380" s="32">
        <f>E381</f>
        <v>500000</v>
      </c>
    </row>
    <row r="381" spans="1:5" s="51" customFormat="1" ht="29.25" hidden="1" customHeight="1" outlineLevel="2" thickBot="1">
      <c r="B381" s="4" t="s">
        <v>182</v>
      </c>
      <c r="C381" s="4" t="s">
        <v>161</v>
      </c>
      <c r="D381" s="64" t="s">
        <v>162</v>
      </c>
      <c r="E381" s="34">
        <v>500000</v>
      </c>
    </row>
    <row r="382" spans="1:5" s="51" customFormat="1" ht="29.25" customHeight="1" outlineLevel="1" collapsed="1" thickBot="1">
      <c r="B382" s="84" t="s">
        <v>205</v>
      </c>
      <c r="C382" s="85"/>
      <c r="D382" s="86"/>
      <c r="E382" s="32">
        <f>E320+E339+E360+E373+E379</f>
        <v>345492825.02999997</v>
      </c>
    </row>
    <row r="383" spans="1:5" ht="29.25" hidden="1" customHeight="1" outlineLevel="2" thickBot="1">
      <c r="A383" s="1"/>
      <c r="B383" s="10" t="s">
        <v>185</v>
      </c>
      <c r="C383" s="10" t="s">
        <v>43</v>
      </c>
      <c r="D383" s="11" t="s">
        <v>44</v>
      </c>
      <c r="E383" s="33">
        <f>E384+E386+E389+E392</f>
        <v>88225000</v>
      </c>
    </row>
    <row r="384" spans="1:5" s="51" customFormat="1" ht="29.25" hidden="1" customHeight="1" outlineLevel="2" thickBot="1">
      <c r="B384" s="6" t="s">
        <v>185</v>
      </c>
      <c r="C384" s="6" t="s">
        <v>273</v>
      </c>
      <c r="D384" s="63" t="s">
        <v>274</v>
      </c>
      <c r="E384" s="32">
        <f>E385</f>
        <v>5400000</v>
      </c>
    </row>
    <row r="385" spans="1:5" s="51" customFormat="1" ht="29.25" hidden="1" customHeight="1" outlineLevel="2" thickBot="1">
      <c r="B385" s="4" t="s">
        <v>185</v>
      </c>
      <c r="C385" s="4" t="s">
        <v>277</v>
      </c>
      <c r="D385" s="64" t="s">
        <v>275</v>
      </c>
      <c r="E385" s="34">
        <v>5400000</v>
      </c>
    </row>
    <row r="386" spans="1:5" ht="29.25" hidden="1" customHeight="1" outlineLevel="2" thickBot="1">
      <c r="A386" s="1"/>
      <c r="B386" s="6" t="s">
        <v>185</v>
      </c>
      <c r="C386" s="6" t="s">
        <v>53</v>
      </c>
      <c r="D386" s="7" t="s">
        <v>54</v>
      </c>
      <c r="E386" s="32">
        <f>E387+E388</f>
        <v>1625000</v>
      </c>
    </row>
    <row r="387" spans="1:5" s="51" customFormat="1" ht="29.25" hidden="1" customHeight="1" outlineLevel="2" thickBot="1">
      <c r="B387" s="4" t="s">
        <v>185</v>
      </c>
      <c r="C387" s="4" t="s">
        <v>55</v>
      </c>
      <c r="D387" s="64" t="s">
        <v>56</v>
      </c>
      <c r="E387" s="34">
        <v>800000</v>
      </c>
    </row>
    <row r="388" spans="1:5" ht="29.25" hidden="1" customHeight="1" outlineLevel="2" thickBot="1">
      <c r="A388" s="1"/>
      <c r="B388" s="4" t="s">
        <v>185</v>
      </c>
      <c r="C388" s="4" t="s">
        <v>57</v>
      </c>
      <c r="D388" s="5" t="s">
        <v>58</v>
      </c>
      <c r="E388" s="34">
        <v>825000</v>
      </c>
    </row>
    <row r="389" spans="1:5" ht="29.25" hidden="1" customHeight="1" outlineLevel="2" thickBot="1">
      <c r="A389" s="1"/>
      <c r="B389" s="6" t="s">
        <v>185</v>
      </c>
      <c r="C389" s="6" t="s">
        <v>65</v>
      </c>
      <c r="D389" s="7" t="s">
        <v>66</v>
      </c>
      <c r="E389" s="32">
        <f>E390+E391</f>
        <v>38000000</v>
      </c>
    </row>
    <row r="390" spans="1:5" s="51" customFormat="1" ht="29.25" hidden="1" customHeight="1" outlineLevel="2" thickBot="1">
      <c r="B390" s="4" t="s">
        <v>185</v>
      </c>
      <c r="C390" s="4" t="s">
        <v>187</v>
      </c>
      <c r="D390" s="64" t="s">
        <v>188</v>
      </c>
      <c r="E390" s="34">
        <v>8000000</v>
      </c>
    </row>
    <row r="391" spans="1:5" ht="29.25" hidden="1" customHeight="1" outlineLevel="2" thickBot="1">
      <c r="A391" s="1"/>
      <c r="B391" s="4" t="s">
        <v>185</v>
      </c>
      <c r="C391" s="4" t="s">
        <v>71</v>
      </c>
      <c r="D391" s="5" t="s">
        <v>72</v>
      </c>
      <c r="E391" s="34">
        <v>30000000</v>
      </c>
    </row>
    <row r="392" spans="1:5" ht="29.25" hidden="1" customHeight="1" outlineLevel="2" thickBot="1">
      <c r="A392" s="1"/>
      <c r="B392" s="6" t="s">
        <v>185</v>
      </c>
      <c r="C392" s="6" t="s">
        <v>81</v>
      </c>
      <c r="D392" s="7" t="s">
        <v>82</v>
      </c>
      <c r="E392" s="32">
        <f>E393+E394</f>
        <v>43200000</v>
      </c>
    </row>
    <row r="393" spans="1:5" s="51" customFormat="1" ht="29.25" hidden="1" customHeight="1" outlineLevel="2" thickBot="1">
      <c r="B393" s="4" t="s">
        <v>185</v>
      </c>
      <c r="C393" s="4" t="s">
        <v>83</v>
      </c>
      <c r="D393" s="64" t="s">
        <v>84</v>
      </c>
      <c r="E393" s="34">
        <v>2200000</v>
      </c>
    </row>
    <row r="394" spans="1:5" ht="29.25" hidden="1" customHeight="1" outlineLevel="2" thickBot="1">
      <c r="A394" s="1"/>
      <c r="B394" s="4" t="s">
        <v>185</v>
      </c>
      <c r="C394" s="4" t="s">
        <v>85</v>
      </c>
      <c r="D394" s="5" t="s">
        <v>86</v>
      </c>
      <c r="E394" s="34">
        <v>41000000</v>
      </c>
    </row>
    <row r="395" spans="1:5" s="51" customFormat="1" ht="29.25" hidden="1" customHeight="1" outlineLevel="2" thickBot="1">
      <c r="B395" s="6" t="s">
        <v>185</v>
      </c>
      <c r="C395" s="10" t="s">
        <v>99</v>
      </c>
      <c r="D395" s="11" t="s">
        <v>100</v>
      </c>
      <c r="E395" s="33">
        <f>E396+E398</f>
        <v>1900000</v>
      </c>
    </row>
    <row r="396" spans="1:5" s="51" customFormat="1" ht="29.25" hidden="1" customHeight="1" outlineLevel="2" thickBot="1">
      <c r="B396" s="6" t="s">
        <v>185</v>
      </c>
      <c r="C396" s="6" t="s">
        <v>107</v>
      </c>
      <c r="D396" s="63" t="s">
        <v>108</v>
      </c>
      <c r="E396" s="34">
        <f>E397</f>
        <v>1600000</v>
      </c>
    </row>
    <row r="397" spans="1:5" s="51" customFormat="1" ht="29.25" hidden="1" customHeight="1" outlineLevel="2" thickBot="1">
      <c r="B397" s="4" t="s">
        <v>185</v>
      </c>
      <c r="C397" s="4" t="s">
        <v>109</v>
      </c>
      <c r="D397" s="64" t="s">
        <v>110</v>
      </c>
      <c r="E397" s="34">
        <v>1600000</v>
      </c>
    </row>
    <row r="398" spans="1:5" s="51" customFormat="1" ht="29.25" hidden="1" customHeight="1" outlineLevel="2" thickBot="1">
      <c r="B398" s="6" t="s">
        <v>185</v>
      </c>
      <c r="C398" s="6" t="s">
        <v>125</v>
      </c>
      <c r="D398" s="63" t="s">
        <v>126</v>
      </c>
      <c r="E398" s="32">
        <f>E399+E400</f>
        <v>300000</v>
      </c>
    </row>
    <row r="399" spans="1:5" s="51" customFormat="1" ht="29.25" hidden="1" customHeight="1" outlineLevel="2" thickBot="1">
      <c r="B399" s="4" t="s">
        <v>185</v>
      </c>
      <c r="C399" s="4" t="s">
        <v>129</v>
      </c>
      <c r="D399" s="64" t="s">
        <v>130</v>
      </c>
      <c r="E399" s="34">
        <v>200000</v>
      </c>
    </row>
    <row r="400" spans="1:5" s="51" customFormat="1" ht="29.25" hidden="1" customHeight="1" outlineLevel="2" thickBot="1">
      <c r="B400" s="4" t="s">
        <v>185</v>
      </c>
      <c r="C400" s="4" t="s">
        <v>131</v>
      </c>
      <c r="D400" s="64" t="s">
        <v>132</v>
      </c>
      <c r="E400" s="34">
        <v>100000</v>
      </c>
    </row>
    <row r="401" spans="1:5" s="51" customFormat="1" ht="29.25" customHeight="1" outlineLevel="1" collapsed="1" thickBot="1">
      <c r="B401" s="84" t="s">
        <v>185</v>
      </c>
      <c r="C401" s="85"/>
      <c r="D401" s="86"/>
      <c r="E401" s="32">
        <f>E395+E383</f>
        <v>90125000</v>
      </c>
    </row>
    <row r="402" spans="1:5" ht="29.25" hidden="1" customHeight="1" outlineLevel="2" thickBot="1">
      <c r="A402" s="1"/>
      <c r="B402" s="10" t="s">
        <v>186</v>
      </c>
      <c r="C402" s="10" t="s">
        <v>1</v>
      </c>
      <c r="D402" s="11" t="s">
        <v>2</v>
      </c>
      <c r="E402" s="33">
        <f>E403+E405+E407+E413+E416</f>
        <v>101889002.78</v>
      </c>
    </row>
    <row r="403" spans="1:5" ht="29.25" hidden="1" customHeight="1" outlineLevel="2" thickBot="1">
      <c r="A403" s="1"/>
      <c r="B403" s="6" t="s">
        <v>186</v>
      </c>
      <c r="C403" s="6" t="s">
        <v>3</v>
      </c>
      <c r="D403" s="7" t="s">
        <v>4</v>
      </c>
      <c r="E403" s="32">
        <f>E404</f>
        <v>46155130.890000001</v>
      </c>
    </row>
    <row r="404" spans="1:5" ht="29.25" hidden="1" customHeight="1" outlineLevel="2" thickBot="1">
      <c r="A404" s="1"/>
      <c r="B404" s="4" t="s">
        <v>186</v>
      </c>
      <c r="C404" s="4" t="s">
        <v>5</v>
      </c>
      <c r="D404" s="5" t="s">
        <v>6</v>
      </c>
      <c r="E404" s="34">
        <v>46155130.890000001</v>
      </c>
    </row>
    <row r="405" spans="1:5" ht="29.25" hidden="1" customHeight="1" outlineLevel="2" thickBot="1">
      <c r="A405" s="1"/>
      <c r="B405" s="6" t="s">
        <v>186</v>
      </c>
      <c r="C405" s="6" t="s">
        <v>11</v>
      </c>
      <c r="D405" s="7" t="s">
        <v>12</v>
      </c>
      <c r="E405" s="32">
        <f>E406</f>
        <v>1500000</v>
      </c>
    </row>
    <row r="406" spans="1:5" ht="29.25" hidden="1" customHeight="1" outlineLevel="2" thickBot="1">
      <c r="A406" s="1"/>
      <c r="B406" s="4" t="s">
        <v>186</v>
      </c>
      <c r="C406" s="4" t="s">
        <v>13</v>
      </c>
      <c r="D406" s="5" t="s">
        <v>14</v>
      </c>
      <c r="E406" s="34">
        <v>1500000</v>
      </c>
    </row>
    <row r="407" spans="1:5" ht="29.25" hidden="1" customHeight="1" outlineLevel="2" thickBot="1">
      <c r="A407" s="1"/>
      <c r="B407" s="6" t="s">
        <v>186</v>
      </c>
      <c r="C407" s="6" t="s">
        <v>17</v>
      </c>
      <c r="D407" s="7" t="s">
        <v>18</v>
      </c>
      <c r="E407" s="32">
        <f>E408+E409+E410+E411+E412</f>
        <v>38806461.890000001</v>
      </c>
    </row>
    <row r="408" spans="1:5" ht="29.25" hidden="1" customHeight="1" outlineLevel="2" thickBot="1">
      <c r="A408" s="1"/>
      <c r="B408" s="4" t="s">
        <v>186</v>
      </c>
      <c r="C408" s="4" t="s">
        <v>19</v>
      </c>
      <c r="D408" s="5" t="s">
        <v>20</v>
      </c>
      <c r="E408" s="34">
        <v>14725205.15</v>
      </c>
    </row>
    <row r="409" spans="1:5" ht="29.25" hidden="1" customHeight="1" outlineLevel="2" thickBot="1">
      <c r="A409" s="1"/>
      <c r="B409" s="4" t="s">
        <v>186</v>
      </c>
      <c r="C409" s="4" t="s">
        <v>21</v>
      </c>
      <c r="D409" s="5" t="s">
        <v>22</v>
      </c>
      <c r="E409" s="34">
        <v>9257748.1600000001</v>
      </c>
    </row>
    <row r="410" spans="1:5" ht="29.25" hidden="1" customHeight="1" outlineLevel="2" thickBot="1">
      <c r="A410" s="1"/>
      <c r="B410" s="4" t="s">
        <v>186</v>
      </c>
      <c r="C410" s="4" t="s">
        <v>23</v>
      </c>
      <c r="D410" s="5" t="s">
        <v>24</v>
      </c>
      <c r="E410" s="34">
        <v>6650892</v>
      </c>
    </row>
    <row r="411" spans="1:5" ht="29.25" hidden="1" customHeight="1" outlineLevel="2" thickBot="1">
      <c r="A411" s="1"/>
      <c r="B411" s="4" t="s">
        <v>186</v>
      </c>
      <c r="C411" s="4" t="s">
        <v>25</v>
      </c>
      <c r="D411" s="5" t="s">
        <v>26</v>
      </c>
      <c r="E411" s="34">
        <v>6041683</v>
      </c>
    </row>
    <row r="412" spans="1:5" ht="29.25" hidden="1" customHeight="1" outlineLevel="2" thickBot="1">
      <c r="A412" s="1"/>
      <c r="B412" s="4" t="s">
        <v>186</v>
      </c>
      <c r="C412" s="4" t="s">
        <v>27</v>
      </c>
      <c r="D412" s="5" t="s">
        <v>28</v>
      </c>
      <c r="E412" s="34">
        <v>2130933.58</v>
      </c>
    </row>
    <row r="413" spans="1:5" ht="29.25" hidden="1" customHeight="1" outlineLevel="2" thickBot="1">
      <c r="A413" s="1"/>
      <c r="B413" s="6" t="s">
        <v>186</v>
      </c>
      <c r="C413" s="6" t="s">
        <v>29</v>
      </c>
      <c r="D413" s="7" t="s">
        <v>30</v>
      </c>
      <c r="E413" s="32">
        <f>E414+E415</f>
        <v>7781544</v>
      </c>
    </row>
    <row r="414" spans="1:5" ht="29.25" hidden="1" customHeight="1" outlineLevel="2" thickBot="1">
      <c r="A414" s="1"/>
      <c r="B414" s="4" t="s">
        <v>186</v>
      </c>
      <c r="C414" s="4" t="s">
        <v>31</v>
      </c>
      <c r="D414" s="5" t="s">
        <v>32</v>
      </c>
      <c r="E414" s="34">
        <v>7382490</v>
      </c>
    </row>
    <row r="415" spans="1:5" ht="29.25" hidden="1" customHeight="1" outlineLevel="2" thickBot="1">
      <c r="A415" s="1"/>
      <c r="B415" s="4" t="s">
        <v>186</v>
      </c>
      <c r="C415" s="4" t="s">
        <v>33</v>
      </c>
      <c r="D415" s="5" t="s">
        <v>34</v>
      </c>
      <c r="E415" s="34">
        <v>399054</v>
      </c>
    </row>
    <row r="416" spans="1:5" ht="29.25" hidden="1" customHeight="1" outlineLevel="2" thickBot="1">
      <c r="A416" s="1"/>
      <c r="B416" s="6" t="s">
        <v>186</v>
      </c>
      <c r="C416" s="6" t="s">
        <v>35</v>
      </c>
      <c r="D416" s="7" t="s">
        <v>36</v>
      </c>
      <c r="E416" s="32">
        <f>E417+E418+E419</f>
        <v>7645866</v>
      </c>
    </row>
    <row r="417" spans="1:5" ht="29.25" hidden="1" customHeight="1" outlineLevel="2" thickBot="1">
      <c r="A417" s="1"/>
      <c r="B417" s="4" t="s">
        <v>186</v>
      </c>
      <c r="C417" s="4" t="s">
        <v>37</v>
      </c>
      <c r="D417" s="5" t="s">
        <v>38</v>
      </c>
      <c r="E417" s="34">
        <v>4054384</v>
      </c>
    </row>
    <row r="418" spans="1:5" ht="29.25" hidden="1" customHeight="1" outlineLevel="2" thickBot="1">
      <c r="A418" s="1"/>
      <c r="B418" s="4" t="s">
        <v>186</v>
      </c>
      <c r="C418" s="4" t="s">
        <v>39</v>
      </c>
      <c r="D418" s="5" t="s">
        <v>40</v>
      </c>
      <c r="E418" s="34">
        <v>1197161</v>
      </c>
    </row>
    <row r="419" spans="1:5" ht="29.25" hidden="1" customHeight="1" outlineLevel="2" thickBot="1">
      <c r="A419" s="1"/>
      <c r="B419" s="4" t="s">
        <v>186</v>
      </c>
      <c r="C419" s="4" t="s">
        <v>41</v>
      </c>
      <c r="D419" s="5" t="s">
        <v>42</v>
      </c>
      <c r="E419" s="34">
        <v>2394321</v>
      </c>
    </row>
    <row r="420" spans="1:5" ht="29.25" hidden="1" customHeight="1" outlineLevel="2" thickBot="1">
      <c r="A420" s="1"/>
      <c r="B420" s="10" t="s">
        <v>186</v>
      </c>
      <c r="C420" s="10" t="s">
        <v>43</v>
      </c>
      <c r="D420" s="11" t="s">
        <v>44</v>
      </c>
      <c r="E420" s="33">
        <f>E421+E424+E427+E429+E432</f>
        <v>107962479</v>
      </c>
    </row>
    <row r="421" spans="1:5" ht="29.25" hidden="1" customHeight="1" outlineLevel="2" thickBot="1">
      <c r="A421" s="1"/>
      <c r="B421" s="6" t="s">
        <v>186</v>
      </c>
      <c r="C421" s="6" t="s">
        <v>53</v>
      </c>
      <c r="D421" s="7" t="s">
        <v>54</v>
      </c>
      <c r="E421" s="32">
        <f>E422+E423</f>
        <v>10100000</v>
      </c>
    </row>
    <row r="422" spans="1:5" s="51" customFormat="1" ht="29.25" hidden="1" customHeight="1" outlineLevel="2" thickBot="1">
      <c r="B422" s="4" t="s">
        <v>186</v>
      </c>
      <c r="C422" s="4" t="s">
        <v>57</v>
      </c>
      <c r="D422" s="64" t="s">
        <v>58</v>
      </c>
      <c r="E422" s="34">
        <v>6700000</v>
      </c>
    </row>
    <row r="423" spans="1:5" ht="29.25" hidden="1" customHeight="1" outlineLevel="2" thickBot="1">
      <c r="A423" s="1"/>
      <c r="B423" s="4" t="s">
        <v>186</v>
      </c>
      <c r="C423" s="4" t="s">
        <v>59</v>
      </c>
      <c r="D423" s="5" t="s">
        <v>60</v>
      </c>
      <c r="E423" s="34">
        <v>3400000</v>
      </c>
    </row>
    <row r="424" spans="1:5" ht="29.25" hidden="1" customHeight="1" outlineLevel="2" thickBot="1">
      <c r="A424" s="1"/>
      <c r="B424" s="6" t="s">
        <v>186</v>
      </c>
      <c r="C424" s="6" t="s">
        <v>65</v>
      </c>
      <c r="D424" s="7" t="s">
        <v>66</v>
      </c>
      <c r="E424" s="32">
        <f>E425+E426</f>
        <v>55550000</v>
      </c>
    </row>
    <row r="425" spans="1:5" ht="29.25" hidden="1" customHeight="1" outlineLevel="2" thickBot="1">
      <c r="A425" s="1"/>
      <c r="B425" s="4" t="s">
        <v>186</v>
      </c>
      <c r="C425" s="4" t="s">
        <v>187</v>
      </c>
      <c r="D425" s="5" t="s">
        <v>188</v>
      </c>
      <c r="E425" s="34">
        <v>26000000</v>
      </c>
    </row>
    <row r="426" spans="1:5" ht="29.25" hidden="1" customHeight="1" outlineLevel="2" thickBot="1">
      <c r="A426" s="1"/>
      <c r="B426" s="4" t="s">
        <v>186</v>
      </c>
      <c r="C426" s="4" t="s">
        <v>71</v>
      </c>
      <c r="D426" s="5" t="s">
        <v>72</v>
      </c>
      <c r="E426" s="34">
        <v>29550000</v>
      </c>
    </row>
    <row r="427" spans="1:5" ht="29.25" hidden="1" customHeight="1" outlineLevel="2" thickBot="1">
      <c r="A427" s="1"/>
      <c r="B427" s="6" t="s">
        <v>186</v>
      </c>
      <c r="C427" s="6" t="s">
        <v>77</v>
      </c>
      <c r="D427" s="7" t="s">
        <v>78</v>
      </c>
      <c r="E427" s="32">
        <f>E428</f>
        <v>1212479</v>
      </c>
    </row>
    <row r="428" spans="1:5" ht="29.25" hidden="1" customHeight="1" outlineLevel="2" thickBot="1">
      <c r="A428" s="1"/>
      <c r="B428" s="4" t="s">
        <v>186</v>
      </c>
      <c r="C428" s="4" t="s">
        <v>79</v>
      </c>
      <c r="D428" s="5" t="s">
        <v>80</v>
      </c>
      <c r="E428" s="34">
        <v>1212479</v>
      </c>
    </row>
    <row r="429" spans="1:5" ht="29.25" hidden="1" customHeight="1" outlineLevel="2" thickBot="1">
      <c r="A429" s="1"/>
      <c r="B429" s="6" t="s">
        <v>186</v>
      </c>
      <c r="C429" s="6" t="s">
        <v>81</v>
      </c>
      <c r="D429" s="7" t="s">
        <v>82</v>
      </c>
      <c r="E429" s="32">
        <f>E430+E431</f>
        <v>40500000</v>
      </c>
    </row>
    <row r="430" spans="1:5" s="51" customFormat="1" ht="29.25" hidden="1" customHeight="1" outlineLevel="2" thickBot="1">
      <c r="B430" s="4" t="s">
        <v>186</v>
      </c>
      <c r="C430" s="4" t="s">
        <v>83</v>
      </c>
      <c r="D430" s="64" t="s">
        <v>84</v>
      </c>
      <c r="E430" s="34">
        <v>30500000</v>
      </c>
    </row>
    <row r="431" spans="1:5" ht="29.25" hidden="1" customHeight="1" outlineLevel="2" thickBot="1">
      <c r="A431" s="1"/>
      <c r="B431" s="4" t="s">
        <v>186</v>
      </c>
      <c r="C431" s="4" t="s">
        <v>85</v>
      </c>
      <c r="D431" s="5" t="s">
        <v>86</v>
      </c>
      <c r="E431" s="34">
        <v>10000000</v>
      </c>
    </row>
    <row r="432" spans="1:5" s="51" customFormat="1" ht="29.25" hidden="1" customHeight="1" outlineLevel="2" thickBot="1">
      <c r="B432" s="6" t="s">
        <v>186</v>
      </c>
      <c r="C432" s="6" t="s">
        <v>89</v>
      </c>
      <c r="D432" s="63" t="s">
        <v>90</v>
      </c>
      <c r="E432" s="32">
        <f>E433</f>
        <v>600000</v>
      </c>
    </row>
    <row r="433" spans="1:5" s="51" customFormat="1" ht="29.25" hidden="1" customHeight="1" outlineLevel="2" thickBot="1">
      <c r="B433" s="4" t="s">
        <v>186</v>
      </c>
      <c r="C433" s="4" t="s">
        <v>183</v>
      </c>
      <c r="D433" s="64" t="s">
        <v>425</v>
      </c>
      <c r="E433" s="34">
        <v>600000</v>
      </c>
    </row>
    <row r="434" spans="1:5" ht="29.25" hidden="1" customHeight="1" outlineLevel="2" thickBot="1">
      <c r="A434" s="1"/>
      <c r="B434" s="10" t="s">
        <v>186</v>
      </c>
      <c r="C434" s="10" t="s">
        <v>99</v>
      </c>
      <c r="D434" s="11" t="s">
        <v>100</v>
      </c>
      <c r="E434" s="33">
        <f>E435+E437</f>
        <v>3050000</v>
      </c>
    </row>
    <row r="435" spans="1:5" ht="29.25" hidden="1" customHeight="1" outlineLevel="2" thickBot="1">
      <c r="A435" s="1"/>
      <c r="B435" s="6" t="s">
        <v>186</v>
      </c>
      <c r="C435" s="6" t="s">
        <v>107</v>
      </c>
      <c r="D435" s="7" t="s">
        <v>108</v>
      </c>
      <c r="E435" s="32">
        <f>E436</f>
        <v>700000</v>
      </c>
    </row>
    <row r="436" spans="1:5" ht="29.25" hidden="1" customHeight="1" outlineLevel="2" thickBot="1">
      <c r="A436" s="1"/>
      <c r="B436" s="4" t="s">
        <v>186</v>
      </c>
      <c r="C436" s="4" t="s">
        <v>109</v>
      </c>
      <c r="D436" s="5" t="s">
        <v>110</v>
      </c>
      <c r="E436" s="34">
        <v>700000</v>
      </c>
    </row>
    <row r="437" spans="1:5" ht="29.25" hidden="1" customHeight="1" outlineLevel="2" thickBot="1">
      <c r="A437" s="1"/>
      <c r="B437" s="6" t="s">
        <v>186</v>
      </c>
      <c r="C437" s="6" t="s">
        <v>125</v>
      </c>
      <c r="D437" s="7" t="s">
        <v>126</v>
      </c>
      <c r="E437" s="32">
        <f>E438+E439+E440+E441+E442</f>
        <v>2350000</v>
      </c>
    </row>
    <row r="438" spans="1:5" s="51" customFormat="1" ht="29.25" hidden="1" customHeight="1" outlineLevel="2" thickBot="1">
      <c r="B438" s="4" t="s">
        <v>186</v>
      </c>
      <c r="C438" s="4" t="s">
        <v>127</v>
      </c>
      <c r="D438" s="64" t="s">
        <v>128</v>
      </c>
      <c r="E438" s="34">
        <v>450000</v>
      </c>
    </row>
    <row r="439" spans="1:5" ht="29.25" hidden="1" customHeight="1" outlineLevel="2" thickBot="1">
      <c r="A439" s="1"/>
      <c r="B439" s="4" t="s">
        <v>186</v>
      </c>
      <c r="C439" s="4" t="s">
        <v>129</v>
      </c>
      <c r="D439" s="5" t="s">
        <v>130</v>
      </c>
      <c r="E439" s="34">
        <v>300000</v>
      </c>
    </row>
    <row r="440" spans="1:5" ht="29.25" hidden="1" customHeight="1" outlineLevel="2" thickBot="1">
      <c r="A440" s="1"/>
      <c r="B440" s="4" t="s">
        <v>186</v>
      </c>
      <c r="C440" s="4" t="s">
        <v>131</v>
      </c>
      <c r="D440" s="5" t="s">
        <v>132</v>
      </c>
      <c r="E440" s="34">
        <v>800000</v>
      </c>
    </row>
    <row r="441" spans="1:5" s="51" customFormat="1" ht="29.25" hidden="1" customHeight="1" outlineLevel="2" thickBot="1">
      <c r="B441" s="4" t="s">
        <v>186</v>
      </c>
      <c r="C441" s="4" t="s">
        <v>135</v>
      </c>
      <c r="D441" s="64" t="s">
        <v>426</v>
      </c>
      <c r="E441" s="34">
        <v>150000</v>
      </c>
    </row>
    <row r="442" spans="1:5" s="51" customFormat="1" ht="29.25" hidden="1" customHeight="1" outlineLevel="2" thickBot="1">
      <c r="B442" s="4" t="s">
        <v>186</v>
      </c>
      <c r="C442" s="4" t="s">
        <v>137</v>
      </c>
      <c r="D442" s="64" t="s">
        <v>427</v>
      </c>
      <c r="E442" s="34">
        <v>650000</v>
      </c>
    </row>
    <row r="443" spans="1:5" s="51" customFormat="1" ht="29.85" hidden="1" customHeight="1" outlineLevel="2" thickBot="1">
      <c r="B443" s="18" t="s">
        <v>186</v>
      </c>
      <c r="C443" s="12" t="s">
        <v>139</v>
      </c>
      <c r="D443" s="12" t="s">
        <v>140</v>
      </c>
      <c r="E443" s="33">
        <f>E444</f>
        <v>9600000</v>
      </c>
    </row>
    <row r="444" spans="1:5" s="51" customFormat="1" ht="29.85" hidden="1" customHeight="1" outlineLevel="2" thickBot="1">
      <c r="B444" s="6" t="s">
        <v>186</v>
      </c>
      <c r="C444" s="6" t="s">
        <v>141</v>
      </c>
      <c r="D444" s="63" t="s">
        <v>142</v>
      </c>
      <c r="E444" s="32">
        <f>E445+E446+E447</f>
        <v>9600000</v>
      </c>
    </row>
    <row r="445" spans="1:5" s="51" customFormat="1" ht="29.85" hidden="1" customHeight="1" outlineLevel="2" thickBot="1">
      <c r="B445" s="4" t="s">
        <v>186</v>
      </c>
      <c r="C445" s="4" t="s">
        <v>145</v>
      </c>
      <c r="D445" s="64" t="s">
        <v>146</v>
      </c>
      <c r="E445" s="34">
        <v>2300000</v>
      </c>
    </row>
    <row r="446" spans="1:5" s="51" customFormat="1" ht="29.85" hidden="1" customHeight="1" outlineLevel="2" thickBot="1">
      <c r="B446" s="4" t="s">
        <v>186</v>
      </c>
      <c r="C446" s="4" t="s">
        <v>147</v>
      </c>
      <c r="D446" s="64" t="s">
        <v>428</v>
      </c>
      <c r="E446" s="34">
        <v>3000000</v>
      </c>
    </row>
    <row r="447" spans="1:5" s="51" customFormat="1" ht="29.85" hidden="1" customHeight="1" outlineLevel="2" thickBot="1">
      <c r="B447" s="4" t="s">
        <v>186</v>
      </c>
      <c r="C447" s="4" t="s">
        <v>299</v>
      </c>
      <c r="D447" s="64" t="s">
        <v>300</v>
      </c>
      <c r="E447" s="34">
        <v>4300000</v>
      </c>
    </row>
    <row r="448" spans="1:5" s="51" customFormat="1" ht="29.25" customHeight="1" outlineLevel="1" collapsed="1" thickBot="1">
      <c r="B448" s="84" t="s">
        <v>186</v>
      </c>
      <c r="C448" s="85"/>
      <c r="D448" s="86"/>
      <c r="E448" s="32">
        <f>E443+E434+E420+E402</f>
        <v>222501481.78</v>
      </c>
    </row>
    <row r="449" spans="1:5" ht="29.25" hidden="1" customHeight="1" outlineLevel="2" thickBot="1">
      <c r="A449" s="1"/>
      <c r="B449" s="10" t="s">
        <v>189</v>
      </c>
      <c r="C449" s="10" t="s">
        <v>1</v>
      </c>
      <c r="D449" s="11" t="s">
        <v>2</v>
      </c>
      <c r="E449" s="33">
        <f>E450+E452+E454+E459+E462</f>
        <v>107336335.52000001</v>
      </c>
    </row>
    <row r="450" spans="1:5" ht="29.25" hidden="1" customHeight="1" outlineLevel="2" thickBot="1">
      <c r="A450" s="1"/>
      <c r="B450" s="6" t="s">
        <v>189</v>
      </c>
      <c r="C450" s="6" t="s">
        <v>3</v>
      </c>
      <c r="D450" s="7" t="s">
        <v>4</v>
      </c>
      <c r="E450" s="32">
        <f>E451</f>
        <v>56940818.880000003</v>
      </c>
    </row>
    <row r="451" spans="1:5" ht="29.25" hidden="1" customHeight="1" outlineLevel="2" thickBot="1">
      <c r="A451" s="1"/>
      <c r="B451" s="4" t="s">
        <v>189</v>
      </c>
      <c r="C451" s="4" t="s">
        <v>5</v>
      </c>
      <c r="D451" s="5" t="s">
        <v>6</v>
      </c>
      <c r="E451" s="34">
        <v>56940818.880000003</v>
      </c>
    </row>
    <row r="452" spans="1:5" ht="29.25" hidden="1" customHeight="1" outlineLevel="2" thickBot="1">
      <c r="A452" s="1"/>
      <c r="B452" s="6" t="s">
        <v>189</v>
      </c>
      <c r="C452" s="6" t="s">
        <v>11</v>
      </c>
      <c r="D452" s="7" t="s">
        <v>12</v>
      </c>
      <c r="E452" s="32">
        <f>E453</f>
        <v>4500000</v>
      </c>
    </row>
    <row r="453" spans="1:5" ht="29.25" hidden="1" customHeight="1" outlineLevel="2" thickBot="1">
      <c r="A453" s="1"/>
      <c r="B453" s="4" t="s">
        <v>189</v>
      </c>
      <c r="C453" s="4" t="s">
        <v>13</v>
      </c>
      <c r="D453" s="5" t="s">
        <v>14</v>
      </c>
      <c r="E453" s="34">
        <v>4500000</v>
      </c>
    </row>
    <row r="454" spans="1:5" ht="29.25" hidden="1" customHeight="1" outlineLevel="2" thickBot="1">
      <c r="A454" s="1"/>
      <c r="B454" s="6" t="s">
        <v>189</v>
      </c>
      <c r="C454" s="6" t="s">
        <v>17</v>
      </c>
      <c r="D454" s="7" t="s">
        <v>18</v>
      </c>
      <c r="E454" s="32">
        <f>E455+E456+E457+E458</f>
        <v>29643305.640000001</v>
      </c>
    </row>
    <row r="455" spans="1:5" ht="29.25" hidden="1" customHeight="1" outlineLevel="2" thickBot="1">
      <c r="A455" s="1"/>
      <c r="B455" s="4" t="s">
        <v>189</v>
      </c>
      <c r="C455" s="4" t="s">
        <v>19</v>
      </c>
      <c r="D455" s="5" t="s">
        <v>20</v>
      </c>
      <c r="E455" s="34">
        <v>15835028.060000001</v>
      </c>
    </row>
    <row r="456" spans="1:5" ht="29.25" hidden="1" customHeight="1" outlineLevel="2" thickBot="1">
      <c r="A456" s="1"/>
      <c r="B456" s="4" t="s">
        <v>189</v>
      </c>
      <c r="C456" s="4" t="s">
        <v>23</v>
      </c>
      <c r="D456" s="5" t="s">
        <v>24</v>
      </c>
      <c r="E456" s="34">
        <v>7006471</v>
      </c>
    </row>
    <row r="457" spans="1:5" ht="29.25" hidden="1" customHeight="1" outlineLevel="2" thickBot="1">
      <c r="A457" s="1"/>
      <c r="B457" s="4" t="s">
        <v>189</v>
      </c>
      <c r="C457" s="4" t="s">
        <v>25</v>
      </c>
      <c r="D457" s="5" t="s">
        <v>26</v>
      </c>
      <c r="E457" s="34">
        <v>6364692</v>
      </c>
    </row>
    <row r="458" spans="1:5" ht="29.25" hidden="1" customHeight="1" outlineLevel="2" thickBot="1">
      <c r="A458" s="1"/>
      <c r="B458" s="4" t="s">
        <v>189</v>
      </c>
      <c r="C458" s="4" t="s">
        <v>27</v>
      </c>
      <c r="D458" s="5" t="s">
        <v>28</v>
      </c>
      <c r="E458" s="34">
        <v>437114.58</v>
      </c>
    </row>
    <row r="459" spans="1:5" ht="29.25" hidden="1" customHeight="1" outlineLevel="2" thickBot="1">
      <c r="A459" s="1"/>
      <c r="B459" s="6" t="s">
        <v>189</v>
      </c>
      <c r="C459" s="6" t="s">
        <v>29</v>
      </c>
      <c r="D459" s="7" t="s">
        <v>30</v>
      </c>
      <c r="E459" s="32">
        <f>E460+E461</f>
        <v>8197571</v>
      </c>
    </row>
    <row r="460" spans="1:5" ht="29.25" hidden="1" customHeight="1" outlineLevel="2" thickBot="1">
      <c r="A460" s="1"/>
      <c r="B460" s="4" t="s">
        <v>189</v>
      </c>
      <c r="C460" s="4" t="s">
        <v>31</v>
      </c>
      <c r="D460" s="5" t="s">
        <v>32</v>
      </c>
      <c r="E460" s="34">
        <v>7777183</v>
      </c>
    </row>
    <row r="461" spans="1:5" ht="29.25" hidden="1" customHeight="1" outlineLevel="2" thickBot="1">
      <c r="A461" s="1"/>
      <c r="B461" s="4" t="s">
        <v>189</v>
      </c>
      <c r="C461" s="4" t="s">
        <v>33</v>
      </c>
      <c r="D461" s="5" t="s">
        <v>34</v>
      </c>
      <c r="E461" s="34">
        <v>420388</v>
      </c>
    </row>
    <row r="462" spans="1:5" ht="29.25" hidden="1" customHeight="1" outlineLevel="2" thickBot="1">
      <c r="A462" s="1"/>
      <c r="B462" s="6" t="s">
        <v>189</v>
      </c>
      <c r="C462" s="6" t="s">
        <v>35</v>
      </c>
      <c r="D462" s="7" t="s">
        <v>36</v>
      </c>
      <c r="E462" s="32">
        <f>E463+E464+E465</f>
        <v>8054640</v>
      </c>
    </row>
    <row r="463" spans="1:5" ht="29.25" hidden="1" customHeight="1" outlineLevel="2" thickBot="1">
      <c r="A463" s="1"/>
      <c r="B463" s="4" t="s">
        <v>189</v>
      </c>
      <c r="C463" s="4" t="s">
        <v>37</v>
      </c>
      <c r="D463" s="5" t="s">
        <v>38</v>
      </c>
      <c r="E463" s="34">
        <v>4271145</v>
      </c>
    </row>
    <row r="464" spans="1:5" ht="29.25" hidden="1" customHeight="1" outlineLevel="2" thickBot="1">
      <c r="A464" s="1"/>
      <c r="B464" s="4" t="s">
        <v>189</v>
      </c>
      <c r="C464" s="4" t="s">
        <v>39</v>
      </c>
      <c r="D464" s="5" t="s">
        <v>40</v>
      </c>
      <c r="E464" s="34">
        <v>1261165</v>
      </c>
    </row>
    <row r="465" spans="1:5" ht="29.25" hidden="1" customHeight="1" outlineLevel="2" thickBot="1">
      <c r="A465" s="1"/>
      <c r="B465" s="4" t="s">
        <v>189</v>
      </c>
      <c r="C465" s="4" t="s">
        <v>41</v>
      </c>
      <c r="D465" s="5" t="s">
        <v>42</v>
      </c>
      <c r="E465" s="34">
        <v>2522330</v>
      </c>
    </row>
    <row r="466" spans="1:5" ht="29.25" hidden="1" customHeight="1" outlineLevel="2" thickBot="1">
      <c r="A466" s="1"/>
      <c r="B466" s="10" t="s">
        <v>189</v>
      </c>
      <c r="C466" s="10" t="s">
        <v>43</v>
      </c>
      <c r="D466" s="11" t="s">
        <v>44</v>
      </c>
      <c r="E466" s="33">
        <f>E467+E471+E473+E475+E479+E481+E469</f>
        <v>23277203</v>
      </c>
    </row>
    <row r="467" spans="1:5" s="51" customFormat="1" ht="29.25" hidden="1" customHeight="1" outlineLevel="2" thickBot="1">
      <c r="B467" s="6" t="s">
        <v>189</v>
      </c>
      <c r="C467" s="6" t="s">
        <v>65</v>
      </c>
      <c r="D467" s="63" t="s">
        <v>66</v>
      </c>
      <c r="E467" s="32">
        <f>E468</f>
        <v>250000</v>
      </c>
    </row>
    <row r="468" spans="1:5" s="51" customFormat="1" ht="29.25" hidden="1" customHeight="1" outlineLevel="2" thickBot="1">
      <c r="B468" s="4" t="s">
        <v>189</v>
      </c>
      <c r="C468" s="4" t="s">
        <v>71</v>
      </c>
      <c r="D468" s="64" t="s">
        <v>72</v>
      </c>
      <c r="E468" s="34">
        <v>250000</v>
      </c>
    </row>
    <row r="469" spans="1:5" s="51" customFormat="1" ht="29.25" hidden="1" customHeight="1" outlineLevel="2" thickBot="1">
      <c r="B469" s="6" t="s">
        <v>189</v>
      </c>
      <c r="C469" s="6" t="s">
        <v>73</v>
      </c>
      <c r="D469" s="63" t="s">
        <v>74</v>
      </c>
      <c r="E469" s="32">
        <f>E470</f>
        <v>250000</v>
      </c>
    </row>
    <row r="470" spans="1:5" s="51" customFormat="1" ht="29.25" hidden="1" customHeight="1" outlineLevel="2" thickBot="1">
      <c r="B470" s="4" t="s">
        <v>189</v>
      </c>
      <c r="C470" s="4" t="s">
        <v>75</v>
      </c>
      <c r="D470" s="64" t="s">
        <v>76</v>
      </c>
      <c r="E470" s="34">
        <v>250000</v>
      </c>
    </row>
    <row r="471" spans="1:5" ht="29.25" hidden="1" customHeight="1" outlineLevel="2" thickBot="1">
      <c r="A471" s="1"/>
      <c r="B471" s="6" t="s">
        <v>189</v>
      </c>
      <c r="C471" s="6" t="s">
        <v>77</v>
      </c>
      <c r="D471" s="7" t="s">
        <v>78</v>
      </c>
      <c r="E471" s="32">
        <f>E472</f>
        <v>2177203</v>
      </c>
    </row>
    <row r="472" spans="1:5" ht="29.25" hidden="1" customHeight="1" outlineLevel="2" thickBot="1">
      <c r="A472" s="1"/>
      <c r="B472" s="4" t="s">
        <v>189</v>
      </c>
      <c r="C472" s="4" t="s">
        <v>79</v>
      </c>
      <c r="D472" s="5" t="s">
        <v>80</v>
      </c>
      <c r="E472" s="34">
        <v>2177203</v>
      </c>
    </row>
    <row r="473" spans="1:5" s="51" customFormat="1" ht="29.25" hidden="1" customHeight="1" outlineLevel="2" thickBot="1">
      <c r="B473" s="6" t="s">
        <v>189</v>
      </c>
      <c r="C473" s="6" t="s">
        <v>81</v>
      </c>
      <c r="D473" s="63" t="s">
        <v>82</v>
      </c>
      <c r="E473" s="32">
        <f>E474</f>
        <v>1500000</v>
      </c>
    </row>
    <row r="474" spans="1:5" s="51" customFormat="1" ht="29.25" hidden="1" customHeight="1" outlineLevel="2" thickBot="1">
      <c r="B474" s="4" t="s">
        <v>189</v>
      </c>
      <c r="C474" s="4" t="s">
        <v>83</v>
      </c>
      <c r="D474" s="64" t="s">
        <v>84</v>
      </c>
      <c r="E474" s="34">
        <v>1500000</v>
      </c>
    </row>
    <row r="475" spans="1:5" s="51" customFormat="1" ht="29.25" hidden="1" customHeight="1" outlineLevel="2" thickBot="1">
      <c r="B475" s="6" t="s">
        <v>189</v>
      </c>
      <c r="C475" s="6" t="s">
        <v>89</v>
      </c>
      <c r="D475" s="63" t="s">
        <v>90</v>
      </c>
      <c r="E475" s="32">
        <f>E476+E477+E478</f>
        <v>18500000</v>
      </c>
    </row>
    <row r="476" spans="1:5" s="51" customFormat="1" ht="29.25" hidden="1" customHeight="1" outlineLevel="2" thickBot="1">
      <c r="B476" s="4" t="s">
        <v>189</v>
      </c>
      <c r="C476" s="4" t="s">
        <v>93</v>
      </c>
      <c r="D476" s="64" t="s">
        <v>429</v>
      </c>
      <c r="E476" s="34">
        <v>1000000</v>
      </c>
    </row>
    <row r="477" spans="1:5" s="51" customFormat="1" ht="29.25" hidden="1" customHeight="1" outlineLevel="2" thickBot="1">
      <c r="B477" s="4" t="s">
        <v>189</v>
      </c>
      <c r="C477" s="4" t="s">
        <v>287</v>
      </c>
      <c r="D477" s="64" t="s">
        <v>288</v>
      </c>
      <c r="E477" s="34">
        <v>500000</v>
      </c>
    </row>
    <row r="478" spans="1:5" s="51" customFormat="1" ht="29.25" hidden="1" customHeight="1" outlineLevel="2" thickBot="1">
      <c r="B478" s="4" t="s">
        <v>189</v>
      </c>
      <c r="C478" s="4" t="s">
        <v>97</v>
      </c>
      <c r="D478" s="64" t="s">
        <v>98</v>
      </c>
      <c r="E478" s="34">
        <v>17000000</v>
      </c>
    </row>
    <row r="479" spans="1:5" s="51" customFormat="1" ht="35.25" hidden="1" customHeight="1" outlineLevel="2" thickBot="1">
      <c r="B479" s="6" t="s">
        <v>189</v>
      </c>
      <c r="C479" s="6" t="s">
        <v>194</v>
      </c>
      <c r="D479" s="63" t="s">
        <v>195</v>
      </c>
      <c r="E479" s="32">
        <f>E480</f>
        <v>100000</v>
      </c>
    </row>
    <row r="480" spans="1:5" s="51" customFormat="1" ht="29.25" hidden="1" customHeight="1" outlineLevel="2" thickBot="1">
      <c r="B480" s="4" t="s">
        <v>189</v>
      </c>
      <c r="C480" s="4" t="s">
        <v>196</v>
      </c>
      <c r="D480" s="64" t="s">
        <v>197</v>
      </c>
      <c r="E480" s="34">
        <v>100000</v>
      </c>
    </row>
    <row r="481" spans="1:5" s="51" customFormat="1" ht="35.25" hidden="1" customHeight="1" outlineLevel="2" thickBot="1">
      <c r="B481" s="6" t="s">
        <v>189</v>
      </c>
      <c r="C481" s="6" t="s">
        <v>290</v>
      </c>
      <c r="D481" s="63" t="s">
        <v>291</v>
      </c>
      <c r="E481" s="32">
        <f>E482</f>
        <v>500000</v>
      </c>
    </row>
    <row r="482" spans="1:5" s="51" customFormat="1" ht="29.25" hidden="1" customHeight="1" outlineLevel="2" thickBot="1">
      <c r="B482" s="4" t="s">
        <v>189</v>
      </c>
      <c r="C482" s="4" t="s">
        <v>318</v>
      </c>
      <c r="D482" s="64" t="s">
        <v>292</v>
      </c>
      <c r="E482" s="34">
        <v>500000</v>
      </c>
    </row>
    <row r="483" spans="1:5" ht="29.25" hidden="1" customHeight="1" outlineLevel="2" thickBot="1">
      <c r="A483" s="1"/>
      <c r="B483" s="10" t="s">
        <v>189</v>
      </c>
      <c r="C483" s="10" t="s">
        <v>99</v>
      </c>
      <c r="D483" s="11" t="s">
        <v>100</v>
      </c>
      <c r="E483" s="33">
        <f>E484+E487+E491+E489</f>
        <v>13900000</v>
      </c>
    </row>
    <row r="484" spans="1:5" ht="29.25" hidden="1" customHeight="1" outlineLevel="2" thickBot="1">
      <c r="A484" s="1"/>
      <c r="B484" s="6" t="s">
        <v>189</v>
      </c>
      <c r="C484" s="6" t="s">
        <v>101</v>
      </c>
      <c r="D484" s="7" t="s">
        <v>102</v>
      </c>
      <c r="E484" s="32">
        <f>E485+E486</f>
        <v>2200000</v>
      </c>
    </row>
    <row r="485" spans="1:5" ht="29.25" hidden="1" customHeight="1" outlineLevel="2" thickBot="1">
      <c r="A485" s="1"/>
      <c r="B485" s="4" t="s">
        <v>189</v>
      </c>
      <c r="C485" s="4" t="s">
        <v>103</v>
      </c>
      <c r="D485" s="5" t="s">
        <v>104</v>
      </c>
      <c r="E485" s="34">
        <v>1200000</v>
      </c>
    </row>
    <row r="486" spans="1:5" s="51" customFormat="1" ht="29.25" hidden="1" customHeight="1" outlineLevel="2" thickBot="1">
      <c r="B486" s="4" t="s">
        <v>189</v>
      </c>
      <c r="C486" s="4" t="s">
        <v>180</v>
      </c>
      <c r="D486" s="64" t="s">
        <v>181</v>
      </c>
      <c r="E486" s="34">
        <v>1000000</v>
      </c>
    </row>
    <row r="487" spans="1:5" s="51" customFormat="1" ht="29.25" hidden="1" customHeight="1" outlineLevel="2" thickBot="1">
      <c r="B487" s="6" t="s">
        <v>189</v>
      </c>
      <c r="C487" s="6" t="s">
        <v>111</v>
      </c>
      <c r="D487" s="63" t="s">
        <v>112</v>
      </c>
      <c r="E487" s="32">
        <f>E488</f>
        <v>100000</v>
      </c>
    </row>
    <row r="488" spans="1:5" s="51" customFormat="1" ht="29.25" hidden="1" customHeight="1" outlineLevel="2" thickBot="1">
      <c r="B488" s="4" t="s">
        <v>189</v>
      </c>
      <c r="C488" s="4" t="s">
        <v>115</v>
      </c>
      <c r="D488" s="64" t="s">
        <v>114</v>
      </c>
      <c r="E488" s="34">
        <v>100000</v>
      </c>
    </row>
    <row r="489" spans="1:5" s="51" customFormat="1" ht="29.25" hidden="1" customHeight="1" outlineLevel="2" thickBot="1">
      <c r="B489" s="6" t="s">
        <v>189</v>
      </c>
      <c r="C489" s="6" t="s">
        <v>119</v>
      </c>
      <c r="D489" s="63" t="s">
        <v>120</v>
      </c>
      <c r="E489" s="32">
        <f>E490</f>
        <v>1500000</v>
      </c>
    </row>
    <row r="490" spans="1:5" s="51" customFormat="1" ht="29.25" hidden="1" customHeight="1" outlineLevel="2" thickBot="1">
      <c r="B490" s="4" t="s">
        <v>189</v>
      </c>
      <c r="C490" s="4" t="s">
        <v>123</v>
      </c>
      <c r="D490" s="64" t="s">
        <v>124</v>
      </c>
      <c r="E490" s="34">
        <v>1500000</v>
      </c>
    </row>
    <row r="491" spans="1:5" ht="29.25" hidden="1" customHeight="1" outlineLevel="2" thickBot="1">
      <c r="A491" s="1"/>
      <c r="B491" s="6" t="s">
        <v>189</v>
      </c>
      <c r="C491" s="6" t="s">
        <v>125</v>
      </c>
      <c r="D491" s="7" t="s">
        <v>126</v>
      </c>
      <c r="E491" s="32">
        <f>E492+E493+E494+E495+E496+E497</f>
        <v>10100000</v>
      </c>
    </row>
    <row r="492" spans="1:5" s="51" customFormat="1" ht="29.25" hidden="1" customHeight="1" outlineLevel="2" thickBot="1">
      <c r="B492" s="4" t="s">
        <v>189</v>
      </c>
      <c r="C492" s="4" t="s">
        <v>127</v>
      </c>
      <c r="D492" s="64" t="s">
        <v>430</v>
      </c>
      <c r="E492" s="34">
        <v>150000</v>
      </c>
    </row>
    <row r="493" spans="1:5" s="51" customFormat="1" ht="29.25" hidden="1" customHeight="1" outlineLevel="2" thickBot="1">
      <c r="B493" s="4" t="s">
        <v>189</v>
      </c>
      <c r="C493" s="4" t="s">
        <v>129</v>
      </c>
      <c r="D493" s="64" t="s">
        <v>130</v>
      </c>
      <c r="E493" s="34">
        <v>5000000</v>
      </c>
    </row>
    <row r="494" spans="1:5" s="51" customFormat="1" ht="29.25" hidden="1" customHeight="1" outlineLevel="2" thickBot="1">
      <c r="B494" s="4" t="s">
        <v>189</v>
      </c>
      <c r="C494" s="4" t="s">
        <v>131</v>
      </c>
      <c r="D494" s="64" t="s">
        <v>132</v>
      </c>
      <c r="E494" s="34">
        <v>4000000</v>
      </c>
    </row>
    <row r="495" spans="1:5" ht="29.25" hidden="1" customHeight="1" outlineLevel="2" thickBot="1">
      <c r="A495" s="1"/>
      <c r="B495" s="4" t="s">
        <v>189</v>
      </c>
      <c r="C495" s="4" t="s">
        <v>133</v>
      </c>
      <c r="D495" s="5" t="s">
        <v>431</v>
      </c>
      <c r="E495" s="34">
        <v>150000</v>
      </c>
    </row>
    <row r="496" spans="1:5" ht="29.25" hidden="1" customHeight="1" outlineLevel="2" thickBot="1">
      <c r="A496" s="1"/>
      <c r="B496" s="4" t="s">
        <v>189</v>
      </c>
      <c r="C496" s="4" t="s">
        <v>297</v>
      </c>
      <c r="D496" s="5" t="s">
        <v>432</v>
      </c>
      <c r="E496" s="34">
        <v>500000</v>
      </c>
    </row>
    <row r="497" spans="1:5" s="51" customFormat="1" ht="29.25" hidden="1" customHeight="1" outlineLevel="2" thickBot="1">
      <c r="B497" s="4" t="s">
        <v>189</v>
      </c>
      <c r="C497" s="4" t="s">
        <v>135</v>
      </c>
      <c r="D497" s="64" t="s">
        <v>426</v>
      </c>
      <c r="E497" s="34">
        <v>300000</v>
      </c>
    </row>
    <row r="498" spans="1:5" s="51" customFormat="1" ht="29.85" hidden="1" customHeight="1" outlineLevel="2" thickBot="1">
      <c r="B498" s="18" t="s">
        <v>189</v>
      </c>
      <c r="C498" s="12" t="s">
        <v>139</v>
      </c>
      <c r="D498" s="12" t="s">
        <v>140</v>
      </c>
      <c r="E498" s="33">
        <f>E499</f>
        <v>5400000</v>
      </c>
    </row>
    <row r="499" spans="1:5" s="51" customFormat="1" ht="29.85" hidden="1" customHeight="1" outlineLevel="2" thickBot="1">
      <c r="B499" s="6" t="s">
        <v>189</v>
      </c>
      <c r="C499" s="6" t="s">
        <v>141</v>
      </c>
      <c r="D499" s="63" t="s">
        <v>142</v>
      </c>
      <c r="E499" s="32">
        <f>E500+E501</f>
        <v>5400000</v>
      </c>
    </row>
    <row r="500" spans="1:5" s="51" customFormat="1" ht="29.85" hidden="1" customHeight="1" outlineLevel="2" thickBot="1">
      <c r="B500" s="4" t="s">
        <v>189</v>
      </c>
      <c r="C500" s="4" t="s">
        <v>143</v>
      </c>
      <c r="D500" s="64" t="s">
        <v>144</v>
      </c>
      <c r="E500" s="34">
        <v>200000</v>
      </c>
    </row>
    <row r="501" spans="1:5" s="51" customFormat="1" ht="29.85" hidden="1" customHeight="1" outlineLevel="2" thickBot="1">
      <c r="B501" s="4" t="s">
        <v>189</v>
      </c>
      <c r="C501" s="4" t="s">
        <v>147</v>
      </c>
      <c r="D501" s="64" t="s">
        <v>428</v>
      </c>
      <c r="E501" s="34">
        <v>5200000</v>
      </c>
    </row>
    <row r="502" spans="1:5" s="51" customFormat="1" ht="29.25" hidden="1" customHeight="1" outlineLevel="2" thickBot="1">
      <c r="B502" s="18" t="s">
        <v>189</v>
      </c>
      <c r="C502" s="18" t="s">
        <v>151</v>
      </c>
      <c r="D502" s="12" t="s">
        <v>152</v>
      </c>
      <c r="E502" s="33">
        <f>E503</f>
        <v>200000</v>
      </c>
    </row>
    <row r="503" spans="1:5" s="51" customFormat="1" ht="29.25" hidden="1" customHeight="1" outlineLevel="2" thickBot="1">
      <c r="B503" s="6" t="s">
        <v>189</v>
      </c>
      <c r="C503" s="6" t="s">
        <v>157</v>
      </c>
      <c r="D503" s="63" t="s">
        <v>158</v>
      </c>
      <c r="E503" s="32">
        <f>E504</f>
        <v>200000</v>
      </c>
    </row>
    <row r="504" spans="1:5" s="51" customFormat="1" ht="29.25" hidden="1" customHeight="1" outlineLevel="2" thickBot="1">
      <c r="B504" s="4" t="s">
        <v>189</v>
      </c>
      <c r="C504" s="4" t="s">
        <v>161</v>
      </c>
      <c r="D504" s="64" t="s">
        <v>162</v>
      </c>
      <c r="E504" s="34">
        <v>200000</v>
      </c>
    </row>
    <row r="505" spans="1:5" s="51" customFormat="1" ht="29.25" customHeight="1" outlineLevel="1" collapsed="1" thickBot="1">
      <c r="B505" s="84" t="s">
        <v>189</v>
      </c>
      <c r="C505" s="85"/>
      <c r="D505" s="86"/>
      <c r="E505" s="32">
        <f>E449+E466+E483+E498+E502</f>
        <v>150113538.52000001</v>
      </c>
    </row>
    <row r="506" spans="1:5" ht="29.25" hidden="1" customHeight="1" outlineLevel="2" thickBot="1">
      <c r="A506" s="1"/>
      <c r="B506" s="10" t="s">
        <v>201</v>
      </c>
      <c r="C506" s="10" t="s">
        <v>1</v>
      </c>
      <c r="D506" s="11" t="s">
        <v>2</v>
      </c>
      <c r="E506" s="33">
        <f>E507+E510+E512+E516+E519</f>
        <v>12810041.220000001</v>
      </c>
    </row>
    <row r="507" spans="1:5" ht="29.25" hidden="1" customHeight="1" outlineLevel="2" thickBot="1">
      <c r="A507" s="1"/>
      <c r="B507" s="6" t="s">
        <v>201</v>
      </c>
      <c r="C507" s="6" t="s">
        <v>3</v>
      </c>
      <c r="D507" s="7" t="s">
        <v>4</v>
      </c>
      <c r="E507" s="32">
        <f>E508+E509</f>
        <v>8159308.8200000003</v>
      </c>
    </row>
    <row r="508" spans="1:5" ht="29.25" hidden="1" customHeight="1" outlineLevel="2" thickBot="1">
      <c r="A508" s="1"/>
      <c r="B508" s="4" t="s">
        <v>201</v>
      </c>
      <c r="C508" s="4" t="s">
        <v>5</v>
      </c>
      <c r="D508" s="5" t="s">
        <v>6</v>
      </c>
      <c r="E508" s="34">
        <v>7659308.8200000003</v>
      </c>
    </row>
    <row r="509" spans="1:5" s="51" customFormat="1" ht="29.25" hidden="1" customHeight="1" outlineLevel="2" thickBot="1">
      <c r="B509" s="4" t="s">
        <v>201</v>
      </c>
      <c r="C509" s="4" t="s">
        <v>9</v>
      </c>
      <c r="D509" s="64" t="s">
        <v>10</v>
      </c>
      <c r="E509" s="34">
        <v>500000</v>
      </c>
    </row>
    <row r="510" spans="1:5" ht="29.25" hidden="1" customHeight="1" outlineLevel="2" thickBot="1">
      <c r="A510" s="1"/>
      <c r="B510" s="6" t="s">
        <v>201</v>
      </c>
      <c r="C510" s="6" t="s">
        <v>11</v>
      </c>
      <c r="D510" s="7" t="s">
        <v>12</v>
      </c>
      <c r="E510" s="32">
        <f>E511</f>
        <v>1000000</v>
      </c>
    </row>
    <row r="511" spans="1:5" ht="29.25" hidden="1" customHeight="1" outlineLevel="2" thickBot="1">
      <c r="A511" s="1"/>
      <c r="B511" s="4" t="s">
        <v>201</v>
      </c>
      <c r="C511" s="4" t="s">
        <v>13</v>
      </c>
      <c r="D511" s="5" t="s">
        <v>14</v>
      </c>
      <c r="E511" s="34">
        <v>1000000</v>
      </c>
    </row>
    <row r="512" spans="1:5" ht="29.25" hidden="1" customHeight="1" outlineLevel="2" thickBot="1">
      <c r="A512" s="1"/>
      <c r="B512" s="6" t="s">
        <v>201</v>
      </c>
      <c r="C512" s="6" t="s">
        <v>17</v>
      </c>
      <c r="D512" s="7" t="s">
        <v>18</v>
      </c>
      <c r="E512" s="32">
        <f>E513+E514+E515</f>
        <v>1711114.4</v>
      </c>
    </row>
    <row r="513" spans="1:5" ht="29.25" hidden="1" customHeight="1" outlineLevel="2" thickBot="1">
      <c r="A513" s="1"/>
      <c r="B513" s="4" t="s">
        <v>201</v>
      </c>
      <c r="C513" s="4" t="s">
        <v>19</v>
      </c>
      <c r="D513" s="5" t="s">
        <v>20</v>
      </c>
      <c r="E513" s="34">
        <v>153185.4</v>
      </c>
    </row>
    <row r="514" spans="1:5" ht="29.25" hidden="1" customHeight="1" outlineLevel="2" thickBot="1">
      <c r="A514" s="1"/>
      <c r="B514" s="4" t="s">
        <v>201</v>
      </c>
      <c r="C514" s="4" t="s">
        <v>23</v>
      </c>
      <c r="D514" s="5" t="s">
        <v>24</v>
      </c>
      <c r="E514" s="34">
        <v>836186</v>
      </c>
    </row>
    <row r="515" spans="1:5" ht="29.25" hidden="1" customHeight="1" outlineLevel="2" thickBot="1">
      <c r="A515" s="1"/>
      <c r="B515" s="4" t="s">
        <v>201</v>
      </c>
      <c r="C515" s="4" t="s">
        <v>25</v>
      </c>
      <c r="D515" s="5" t="s">
        <v>26</v>
      </c>
      <c r="E515" s="34">
        <v>721743</v>
      </c>
    </row>
    <row r="516" spans="1:5" ht="29.25" hidden="1" customHeight="1" outlineLevel="2" thickBot="1">
      <c r="A516" s="1"/>
      <c r="B516" s="6" t="s">
        <v>201</v>
      </c>
      <c r="C516" s="6" t="s">
        <v>29</v>
      </c>
      <c r="D516" s="7" t="s">
        <v>30</v>
      </c>
      <c r="E516" s="32">
        <f>E517+E518</f>
        <v>978338</v>
      </c>
    </row>
    <row r="517" spans="1:5" ht="29.25" hidden="1" customHeight="1" outlineLevel="2" thickBot="1">
      <c r="A517" s="1"/>
      <c r="B517" s="4" t="s">
        <v>201</v>
      </c>
      <c r="C517" s="4" t="s">
        <v>31</v>
      </c>
      <c r="D517" s="5" t="s">
        <v>32</v>
      </c>
      <c r="E517" s="34">
        <v>928167</v>
      </c>
    </row>
    <row r="518" spans="1:5" ht="29.25" hidden="1" customHeight="1" outlineLevel="2" thickBot="1">
      <c r="A518" s="1"/>
      <c r="B518" s="4" t="s">
        <v>201</v>
      </c>
      <c r="C518" s="4" t="s">
        <v>33</v>
      </c>
      <c r="D518" s="5" t="s">
        <v>34</v>
      </c>
      <c r="E518" s="34">
        <v>50171</v>
      </c>
    </row>
    <row r="519" spans="1:5" ht="29.25" hidden="1" customHeight="1" outlineLevel="2" thickBot="1">
      <c r="A519" s="1"/>
      <c r="B519" s="6" t="s">
        <v>201</v>
      </c>
      <c r="C519" s="6" t="s">
        <v>35</v>
      </c>
      <c r="D519" s="7" t="s">
        <v>36</v>
      </c>
      <c r="E519" s="32">
        <f>E520+E521+E522</f>
        <v>961280</v>
      </c>
    </row>
    <row r="520" spans="1:5" ht="29.25" hidden="1" customHeight="1" outlineLevel="2" thickBot="1">
      <c r="A520" s="1"/>
      <c r="B520" s="4" t="s">
        <v>201</v>
      </c>
      <c r="C520" s="4" t="s">
        <v>37</v>
      </c>
      <c r="D520" s="5" t="s">
        <v>38</v>
      </c>
      <c r="E520" s="34">
        <v>509739</v>
      </c>
    </row>
    <row r="521" spans="1:5" ht="29.25" hidden="1" customHeight="1" outlineLevel="2" thickBot="1">
      <c r="A521" s="1"/>
      <c r="B521" s="4" t="s">
        <v>201</v>
      </c>
      <c r="C521" s="4" t="s">
        <v>39</v>
      </c>
      <c r="D521" s="5" t="s">
        <v>40</v>
      </c>
      <c r="E521" s="34">
        <v>150514</v>
      </c>
    </row>
    <row r="522" spans="1:5" ht="29.25" hidden="1" customHeight="1" outlineLevel="2" thickBot="1">
      <c r="A522" s="1"/>
      <c r="B522" s="4" t="s">
        <v>201</v>
      </c>
      <c r="C522" s="4" t="s">
        <v>41</v>
      </c>
      <c r="D522" s="5" t="s">
        <v>42</v>
      </c>
      <c r="E522" s="34">
        <v>301027</v>
      </c>
    </row>
    <row r="523" spans="1:5" ht="29.25" hidden="1" customHeight="1" outlineLevel="2" thickBot="1">
      <c r="A523" s="1"/>
      <c r="B523" s="10" t="s">
        <v>201</v>
      </c>
      <c r="C523" s="10" t="s">
        <v>43</v>
      </c>
      <c r="D523" s="11" t="s">
        <v>44</v>
      </c>
      <c r="E523" s="33">
        <f>E524+E528+E531+E534+E536+E538+E540</f>
        <v>40122439</v>
      </c>
    </row>
    <row r="524" spans="1:5" ht="29.25" hidden="1" customHeight="1" outlineLevel="2" thickBot="1">
      <c r="A524" s="1"/>
      <c r="B524" s="6" t="s">
        <v>201</v>
      </c>
      <c r="C524" s="6" t="s">
        <v>45</v>
      </c>
      <c r="D524" s="7" t="s">
        <v>46</v>
      </c>
      <c r="E524" s="32">
        <f>E525+E526+E527</f>
        <v>5380000</v>
      </c>
    </row>
    <row r="525" spans="1:5" ht="29.25" hidden="1" customHeight="1" outlineLevel="2" thickBot="1">
      <c r="A525" s="1"/>
      <c r="B525" s="4" t="s">
        <v>201</v>
      </c>
      <c r="C525" s="4" t="s">
        <v>47</v>
      </c>
      <c r="D525" s="5" t="s">
        <v>48</v>
      </c>
      <c r="E525" s="34">
        <v>4800000</v>
      </c>
    </row>
    <row r="526" spans="1:5" ht="29.25" hidden="1" customHeight="1" outlineLevel="2" thickBot="1">
      <c r="A526" s="1"/>
      <c r="B526" s="4" t="s">
        <v>201</v>
      </c>
      <c r="C526" s="4" t="s">
        <v>49</v>
      </c>
      <c r="D526" s="5" t="s">
        <v>50</v>
      </c>
      <c r="E526" s="34">
        <v>500000</v>
      </c>
    </row>
    <row r="527" spans="1:5" ht="29.25" hidden="1" customHeight="1" outlineLevel="2" thickBot="1">
      <c r="A527" s="1"/>
      <c r="B527" s="4" t="s">
        <v>201</v>
      </c>
      <c r="C527" s="4" t="s">
        <v>51</v>
      </c>
      <c r="D527" s="5" t="s">
        <v>52</v>
      </c>
      <c r="E527" s="34">
        <v>80000</v>
      </c>
    </row>
    <row r="528" spans="1:5" s="51" customFormat="1" ht="29.25" hidden="1" customHeight="1" outlineLevel="2" thickBot="1">
      <c r="B528" s="6" t="s">
        <v>201</v>
      </c>
      <c r="C528" s="6" t="s">
        <v>53</v>
      </c>
      <c r="D528" s="63" t="s">
        <v>54</v>
      </c>
      <c r="E528" s="32">
        <f>E529+E530</f>
        <v>6000000</v>
      </c>
    </row>
    <row r="529" spans="1:5" s="51" customFormat="1" ht="29.25" hidden="1" customHeight="1" outlineLevel="2" thickBot="1">
      <c r="B529" s="4" t="s">
        <v>201</v>
      </c>
      <c r="C529" s="4" t="s">
        <v>55</v>
      </c>
      <c r="D529" s="64" t="s">
        <v>56</v>
      </c>
      <c r="E529" s="34">
        <v>3000000</v>
      </c>
    </row>
    <row r="530" spans="1:5" s="51" customFormat="1" ht="29.25" hidden="1" customHeight="1" outlineLevel="2" thickBot="1">
      <c r="B530" s="4" t="s">
        <v>201</v>
      </c>
      <c r="C530" s="4" t="s">
        <v>57</v>
      </c>
      <c r="D530" s="64" t="s">
        <v>58</v>
      </c>
      <c r="E530" s="34">
        <v>3000000</v>
      </c>
    </row>
    <row r="531" spans="1:5" s="51" customFormat="1" ht="29.25" hidden="1" customHeight="1" outlineLevel="2" thickBot="1">
      <c r="B531" s="6" t="s">
        <v>201</v>
      </c>
      <c r="C531" s="6" t="s">
        <v>65</v>
      </c>
      <c r="D531" s="63" t="s">
        <v>66</v>
      </c>
      <c r="E531" s="32">
        <f>E532+E533</f>
        <v>27190000</v>
      </c>
    </row>
    <row r="532" spans="1:5" s="51" customFormat="1" ht="29.25" hidden="1" customHeight="1" outlineLevel="2" thickBot="1">
      <c r="B532" s="4" t="s">
        <v>201</v>
      </c>
      <c r="C532" s="4" t="s">
        <v>69</v>
      </c>
      <c r="D532" s="64" t="s">
        <v>70</v>
      </c>
      <c r="E532" s="34">
        <v>27150000</v>
      </c>
    </row>
    <row r="533" spans="1:5" s="51" customFormat="1" ht="29.25" hidden="1" customHeight="1" outlineLevel="2" thickBot="1">
      <c r="B533" s="4" t="s">
        <v>201</v>
      </c>
      <c r="C533" s="4" t="s">
        <v>71</v>
      </c>
      <c r="D533" s="64" t="s">
        <v>72</v>
      </c>
      <c r="E533" s="34">
        <v>40000</v>
      </c>
    </row>
    <row r="534" spans="1:5" ht="29.25" hidden="1" customHeight="1" outlineLevel="2" thickBot="1">
      <c r="A534" s="1"/>
      <c r="B534" s="6" t="s">
        <v>201</v>
      </c>
      <c r="C534" s="6" t="s">
        <v>77</v>
      </c>
      <c r="D534" s="7" t="s">
        <v>78</v>
      </c>
      <c r="E534" s="32">
        <f>E535</f>
        <v>552439</v>
      </c>
    </row>
    <row r="535" spans="1:5" ht="29.25" hidden="1" customHeight="1" outlineLevel="2" thickBot="1">
      <c r="A535" s="1"/>
      <c r="B535" s="4" t="s">
        <v>201</v>
      </c>
      <c r="C535" s="4" t="s">
        <v>79</v>
      </c>
      <c r="D535" s="5" t="s">
        <v>80</v>
      </c>
      <c r="E535" s="34">
        <v>552439</v>
      </c>
    </row>
    <row r="536" spans="1:5" s="51" customFormat="1" ht="29.25" hidden="1" customHeight="1" outlineLevel="2" thickBot="1">
      <c r="B536" s="6" t="s">
        <v>201</v>
      </c>
      <c r="C536" s="6" t="s">
        <v>81</v>
      </c>
      <c r="D536" s="63" t="s">
        <v>82</v>
      </c>
      <c r="E536" s="32">
        <f>E537</f>
        <v>400000</v>
      </c>
    </row>
    <row r="537" spans="1:5" s="51" customFormat="1" ht="29.25" hidden="1" customHeight="1" outlineLevel="2" thickBot="1">
      <c r="B537" s="4" t="s">
        <v>201</v>
      </c>
      <c r="C537" s="4" t="s">
        <v>83</v>
      </c>
      <c r="D537" s="64" t="s">
        <v>84</v>
      </c>
      <c r="E537" s="34">
        <v>400000</v>
      </c>
    </row>
    <row r="538" spans="1:5" ht="29.25" hidden="1" customHeight="1" outlineLevel="2" thickBot="1">
      <c r="A538" s="1"/>
      <c r="B538" s="6" t="s">
        <v>201</v>
      </c>
      <c r="C538" s="6" t="s">
        <v>89</v>
      </c>
      <c r="D538" s="7" t="s">
        <v>90</v>
      </c>
      <c r="E538" s="32">
        <f>E539</f>
        <v>500000</v>
      </c>
    </row>
    <row r="539" spans="1:5" ht="29.25" hidden="1" customHeight="1" outlineLevel="2" thickBot="1">
      <c r="A539" s="1"/>
      <c r="B539" s="4" t="s">
        <v>201</v>
      </c>
      <c r="C539" s="4" t="s">
        <v>168</v>
      </c>
      <c r="D539" s="5" t="s">
        <v>169</v>
      </c>
      <c r="E539" s="34">
        <v>500000</v>
      </c>
    </row>
    <row r="540" spans="1:5" s="51" customFormat="1" ht="35.25" hidden="1" customHeight="1" outlineLevel="2" thickBot="1">
      <c r="B540" s="6" t="s">
        <v>201</v>
      </c>
      <c r="C540" s="6" t="s">
        <v>194</v>
      </c>
      <c r="D540" s="63" t="s">
        <v>195</v>
      </c>
      <c r="E540" s="32">
        <f>E541</f>
        <v>100000</v>
      </c>
    </row>
    <row r="541" spans="1:5" s="51" customFormat="1" ht="29.25" hidden="1" customHeight="1" outlineLevel="2" thickBot="1">
      <c r="B541" s="4" t="s">
        <v>201</v>
      </c>
      <c r="C541" s="4" t="s">
        <v>196</v>
      </c>
      <c r="D541" s="64" t="s">
        <v>197</v>
      </c>
      <c r="E541" s="34">
        <v>100000</v>
      </c>
    </row>
    <row r="542" spans="1:5" ht="29.25" hidden="1" customHeight="1" outlineLevel="2" thickBot="1">
      <c r="A542" s="1"/>
      <c r="B542" s="10" t="s">
        <v>201</v>
      </c>
      <c r="C542" s="10" t="s">
        <v>99</v>
      </c>
      <c r="D542" s="11" t="s">
        <v>100</v>
      </c>
      <c r="E542" s="33">
        <f>E543+E548+E550+E553+E556</f>
        <v>14650000</v>
      </c>
    </row>
    <row r="543" spans="1:5" ht="29.25" hidden="1" customHeight="1" outlineLevel="2" thickBot="1">
      <c r="A543" s="1"/>
      <c r="B543" s="6" t="s">
        <v>201</v>
      </c>
      <c r="C543" s="6" t="s">
        <v>101</v>
      </c>
      <c r="D543" s="7" t="s">
        <v>102</v>
      </c>
      <c r="E543" s="32">
        <f>E544+E545+E546+E547</f>
        <v>2350000</v>
      </c>
    </row>
    <row r="544" spans="1:5" ht="29.25" hidden="1" customHeight="1" outlineLevel="2" thickBot="1">
      <c r="A544" s="1"/>
      <c r="B544" s="4" t="s">
        <v>201</v>
      </c>
      <c r="C544" s="4" t="s">
        <v>103</v>
      </c>
      <c r="D544" s="5" t="s">
        <v>104</v>
      </c>
      <c r="E544" s="34">
        <v>800000</v>
      </c>
    </row>
    <row r="545" spans="1:5" s="51" customFormat="1" ht="29.25" hidden="1" customHeight="1" outlineLevel="2" thickBot="1">
      <c r="B545" s="4" t="s">
        <v>201</v>
      </c>
      <c r="C545" s="4" t="s">
        <v>180</v>
      </c>
      <c r="D545" s="64" t="s">
        <v>181</v>
      </c>
      <c r="E545" s="34">
        <v>50000</v>
      </c>
    </row>
    <row r="546" spans="1:5" s="51" customFormat="1" ht="29.25" hidden="1" customHeight="1" outlineLevel="2" thickBot="1">
      <c r="B546" s="4" t="s">
        <v>201</v>
      </c>
      <c r="C546" s="4" t="s">
        <v>105</v>
      </c>
      <c r="D546" s="64" t="s">
        <v>106</v>
      </c>
      <c r="E546" s="34">
        <v>500000</v>
      </c>
    </row>
    <row r="547" spans="1:5" ht="29.25" hidden="1" customHeight="1" outlineLevel="2" thickBot="1">
      <c r="A547" s="1"/>
      <c r="B547" s="4" t="s">
        <v>201</v>
      </c>
      <c r="C547" s="4" t="s">
        <v>177</v>
      </c>
      <c r="D547" s="5" t="s">
        <v>178</v>
      </c>
      <c r="E547" s="34">
        <v>1000000</v>
      </c>
    </row>
    <row r="548" spans="1:5" s="51" customFormat="1" ht="29.25" hidden="1" customHeight="1" outlineLevel="2" thickBot="1">
      <c r="B548" s="6" t="s">
        <v>201</v>
      </c>
      <c r="C548" s="6" t="s">
        <v>107</v>
      </c>
      <c r="D548" s="63" t="s">
        <v>108</v>
      </c>
      <c r="E548" s="32">
        <f>E549</f>
        <v>1250000</v>
      </c>
    </row>
    <row r="549" spans="1:5" s="51" customFormat="1" ht="29.25" hidden="1" customHeight="1" outlineLevel="2" thickBot="1">
      <c r="B549" s="4" t="s">
        <v>201</v>
      </c>
      <c r="C549" s="4" t="s">
        <v>295</v>
      </c>
      <c r="D549" s="64" t="s">
        <v>296</v>
      </c>
      <c r="E549" s="34">
        <v>1250000</v>
      </c>
    </row>
    <row r="550" spans="1:5" ht="29.25" hidden="1" customHeight="1" outlineLevel="2" thickBot="1">
      <c r="A550" s="1"/>
      <c r="B550" s="6" t="s">
        <v>201</v>
      </c>
      <c r="C550" s="6" t="s">
        <v>111</v>
      </c>
      <c r="D550" s="7" t="s">
        <v>112</v>
      </c>
      <c r="E550" s="32">
        <f>E551+E552</f>
        <v>500000</v>
      </c>
    </row>
    <row r="551" spans="1:5" ht="29.25" hidden="1" customHeight="1" outlineLevel="2" thickBot="1">
      <c r="A551" s="1"/>
      <c r="B551" s="4" t="s">
        <v>201</v>
      </c>
      <c r="C551" s="4" t="s">
        <v>113</v>
      </c>
      <c r="D551" s="5" t="s">
        <v>114</v>
      </c>
      <c r="E551" s="34">
        <v>250000</v>
      </c>
    </row>
    <row r="552" spans="1:5" ht="29.25" hidden="1" customHeight="1" outlineLevel="2" thickBot="1">
      <c r="A552" s="1"/>
      <c r="B552" s="4" t="s">
        <v>201</v>
      </c>
      <c r="C552" s="4" t="s">
        <v>117</v>
      </c>
      <c r="D552" s="5" t="s">
        <v>118</v>
      </c>
      <c r="E552" s="34">
        <v>250000</v>
      </c>
    </row>
    <row r="553" spans="1:5" ht="29.25" hidden="1" customHeight="1" outlineLevel="2" thickBot="1">
      <c r="A553" s="1"/>
      <c r="B553" s="6" t="s">
        <v>201</v>
      </c>
      <c r="C553" s="6" t="s">
        <v>119</v>
      </c>
      <c r="D553" s="7" t="s">
        <v>120</v>
      </c>
      <c r="E553" s="32">
        <f>E554+E555</f>
        <v>600000</v>
      </c>
    </row>
    <row r="554" spans="1:5" s="51" customFormat="1" ht="29.25" hidden="1" customHeight="1" outlineLevel="2" thickBot="1">
      <c r="B554" s="4" t="s">
        <v>201</v>
      </c>
      <c r="C554" s="4" t="s">
        <v>121</v>
      </c>
      <c r="D554" s="64" t="s">
        <v>122</v>
      </c>
      <c r="E554" s="34">
        <v>100000</v>
      </c>
    </row>
    <row r="555" spans="1:5" ht="29.25" hidden="1" customHeight="1" outlineLevel="2" thickBot="1">
      <c r="A555" s="1"/>
      <c r="B555" s="4" t="s">
        <v>201</v>
      </c>
      <c r="C555" s="4" t="s">
        <v>123</v>
      </c>
      <c r="D555" s="5" t="s">
        <v>124</v>
      </c>
      <c r="E555" s="34">
        <v>500000</v>
      </c>
    </row>
    <row r="556" spans="1:5" ht="29.25" hidden="1" customHeight="1" outlineLevel="2" thickBot="1">
      <c r="A556" s="1"/>
      <c r="B556" s="6" t="s">
        <v>201</v>
      </c>
      <c r="C556" s="6" t="s">
        <v>125</v>
      </c>
      <c r="D556" s="7" t="s">
        <v>126</v>
      </c>
      <c r="E556" s="32">
        <f>E557+E558+E559+E560+E561</f>
        <v>9950000</v>
      </c>
    </row>
    <row r="557" spans="1:5" ht="29.25" hidden="1" customHeight="1" outlineLevel="2" thickBot="1">
      <c r="A557" s="1"/>
      <c r="B557" s="4" t="s">
        <v>201</v>
      </c>
      <c r="C557" s="4" t="s">
        <v>127</v>
      </c>
      <c r="D557" s="5" t="s">
        <v>128</v>
      </c>
      <c r="E557" s="34">
        <v>50000</v>
      </c>
    </row>
    <row r="558" spans="1:5" s="51" customFormat="1" ht="29.25" hidden="1" customHeight="1" outlineLevel="2" thickBot="1">
      <c r="B558" s="4" t="s">
        <v>201</v>
      </c>
      <c r="C558" s="4" t="s">
        <v>129</v>
      </c>
      <c r="D558" s="64" t="s">
        <v>130</v>
      </c>
      <c r="E558" s="34">
        <v>4000000</v>
      </c>
    </row>
    <row r="559" spans="1:5" s="51" customFormat="1" ht="29.25" hidden="1" customHeight="1" outlineLevel="2" thickBot="1">
      <c r="B559" s="4" t="s">
        <v>201</v>
      </c>
      <c r="C559" s="4" t="s">
        <v>131</v>
      </c>
      <c r="D559" s="64" t="s">
        <v>132</v>
      </c>
      <c r="E559" s="34">
        <v>500000</v>
      </c>
    </row>
    <row r="560" spans="1:5" s="51" customFormat="1" ht="29.25" hidden="1" customHeight="1" outlineLevel="2" thickBot="1">
      <c r="B560" s="4" t="s">
        <v>201</v>
      </c>
      <c r="C560" s="4" t="s">
        <v>133</v>
      </c>
      <c r="D560" s="64" t="s">
        <v>431</v>
      </c>
      <c r="E560" s="34">
        <v>5150000</v>
      </c>
    </row>
    <row r="561" spans="1:5" s="51" customFormat="1" ht="29.25" hidden="1" customHeight="1" outlineLevel="2" thickBot="1">
      <c r="B561" s="4" t="s">
        <v>201</v>
      </c>
      <c r="C561" s="4" t="s">
        <v>297</v>
      </c>
      <c r="D561" s="64" t="s">
        <v>432</v>
      </c>
      <c r="E561" s="34">
        <v>250000</v>
      </c>
    </row>
    <row r="562" spans="1:5" s="51" customFormat="1" ht="29.85" hidden="1" customHeight="1" outlineLevel="2" thickBot="1">
      <c r="B562" s="18" t="s">
        <v>201</v>
      </c>
      <c r="C562" s="12" t="s">
        <v>139</v>
      </c>
      <c r="D562" s="12" t="s">
        <v>140</v>
      </c>
      <c r="E562" s="33">
        <f>E563</f>
        <v>2050000</v>
      </c>
    </row>
    <row r="563" spans="1:5" s="51" customFormat="1" ht="29.85" hidden="1" customHeight="1" outlineLevel="2" thickBot="1">
      <c r="B563" s="6" t="s">
        <v>201</v>
      </c>
      <c r="C563" s="6" t="s">
        <v>141</v>
      </c>
      <c r="D563" s="63" t="s">
        <v>142</v>
      </c>
      <c r="E563" s="32">
        <f>E564+E565</f>
        <v>2050000</v>
      </c>
    </row>
    <row r="564" spans="1:5" s="51" customFormat="1" ht="29.85" hidden="1" customHeight="1" outlineLevel="2" thickBot="1">
      <c r="B564" s="4" t="s">
        <v>201</v>
      </c>
      <c r="C564" s="4" t="s">
        <v>433</v>
      </c>
      <c r="D564" s="64" t="s">
        <v>434</v>
      </c>
      <c r="E564" s="34">
        <v>800000</v>
      </c>
    </row>
    <row r="565" spans="1:5" s="51" customFormat="1" ht="29.85" hidden="1" customHeight="1" outlineLevel="2" thickBot="1">
      <c r="B565" s="4" t="s">
        <v>201</v>
      </c>
      <c r="C565" s="4" t="s">
        <v>145</v>
      </c>
      <c r="D565" s="64" t="s">
        <v>146</v>
      </c>
      <c r="E565" s="34">
        <v>1250000</v>
      </c>
    </row>
    <row r="566" spans="1:5" s="51" customFormat="1" ht="29.25" hidden="1" customHeight="1" outlineLevel="2" thickBot="1">
      <c r="B566" s="18" t="s">
        <v>201</v>
      </c>
      <c r="C566" s="18" t="s">
        <v>151</v>
      </c>
      <c r="D566" s="12" t="s">
        <v>152</v>
      </c>
      <c r="E566" s="33">
        <f>E567</f>
        <v>100000</v>
      </c>
    </row>
    <row r="567" spans="1:5" s="51" customFormat="1" ht="29.25" hidden="1" customHeight="1" outlineLevel="2" thickBot="1">
      <c r="B567" s="6" t="s">
        <v>201</v>
      </c>
      <c r="C567" s="6" t="s">
        <v>157</v>
      </c>
      <c r="D567" s="63" t="s">
        <v>158</v>
      </c>
      <c r="E567" s="32">
        <f>E568</f>
        <v>100000</v>
      </c>
    </row>
    <row r="568" spans="1:5" s="51" customFormat="1" ht="29.25" hidden="1" customHeight="1" outlineLevel="2" thickBot="1">
      <c r="B568" s="4" t="s">
        <v>201</v>
      </c>
      <c r="C568" s="4" t="s">
        <v>161</v>
      </c>
      <c r="D568" s="64" t="s">
        <v>162</v>
      </c>
      <c r="E568" s="34">
        <v>100000</v>
      </c>
    </row>
    <row r="569" spans="1:5" s="51" customFormat="1" ht="29.25" customHeight="1" outlineLevel="1" collapsed="1" thickBot="1">
      <c r="B569" s="84" t="s">
        <v>206</v>
      </c>
      <c r="C569" s="85"/>
      <c r="D569" s="86"/>
      <c r="E569" s="32">
        <f>E562+E542+E523+E506+E566</f>
        <v>69732480.219999999</v>
      </c>
    </row>
    <row r="570" spans="1:5" ht="29.25" hidden="1" customHeight="1" outlineLevel="2" thickBot="1">
      <c r="A570" s="1"/>
      <c r="B570" s="10" t="s">
        <v>190</v>
      </c>
      <c r="C570" s="10" t="s">
        <v>43</v>
      </c>
      <c r="D570" s="11" t="s">
        <v>44</v>
      </c>
      <c r="E570" s="33">
        <f>E571</f>
        <v>38000000</v>
      </c>
    </row>
    <row r="571" spans="1:5" ht="29.25" hidden="1" customHeight="1" outlineLevel="2" thickBot="1">
      <c r="A571" s="1"/>
      <c r="B571" s="6" t="s">
        <v>190</v>
      </c>
      <c r="C571" s="6" t="s">
        <v>89</v>
      </c>
      <c r="D571" s="7" t="s">
        <v>90</v>
      </c>
      <c r="E571" s="34">
        <f>E572</f>
        <v>38000000</v>
      </c>
    </row>
    <row r="572" spans="1:5" ht="29.25" hidden="1" customHeight="1" outlineLevel="2" thickBot="1">
      <c r="A572" s="1"/>
      <c r="B572" s="4" t="s">
        <v>190</v>
      </c>
      <c r="C572" s="4" t="s">
        <v>91</v>
      </c>
      <c r="D572" s="52" t="s">
        <v>92</v>
      </c>
      <c r="E572" s="34">
        <v>38000000</v>
      </c>
    </row>
    <row r="573" spans="1:5" s="51" customFormat="1" ht="29.25" customHeight="1" outlineLevel="1" collapsed="1" thickBot="1">
      <c r="B573" s="84" t="s">
        <v>207</v>
      </c>
      <c r="C573" s="85"/>
      <c r="D573" s="86"/>
      <c r="E573" s="32">
        <f>E570</f>
        <v>38000000</v>
      </c>
    </row>
    <row r="574" spans="1:5" s="51" customFormat="1" ht="42.75" hidden="1" customHeight="1" outlineLevel="2" thickBot="1">
      <c r="B574" s="12" t="s">
        <v>435</v>
      </c>
      <c r="C574" s="18" t="s">
        <v>151</v>
      </c>
      <c r="D574" s="12" t="s">
        <v>152</v>
      </c>
      <c r="E574" s="33">
        <f>E575</f>
        <v>7000000</v>
      </c>
    </row>
    <row r="575" spans="1:5" s="51" customFormat="1" ht="42.75" hidden="1" customHeight="1" outlineLevel="2" thickBot="1">
      <c r="B575" s="63" t="s">
        <v>438</v>
      </c>
      <c r="C575" s="6" t="s">
        <v>157</v>
      </c>
      <c r="D575" s="63" t="s">
        <v>158</v>
      </c>
      <c r="E575" s="32">
        <f>E576</f>
        <v>7000000</v>
      </c>
    </row>
    <row r="576" spans="1:5" s="51" customFormat="1" ht="42.75" hidden="1" customHeight="1" outlineLevel="2" thickBot="1">
      <c r="B576" s="64" t="s">
        <v>435</v>
      </c>
      <c r="C576" s="4" t="s">
        <v>437</v>
      </c>
      <c r="D576" s="64" t="s">
        <v>436</v>
      </c>
      <c r="E576" s="34">
        <v>7000000</v>
      </c>
    </row>
    <row r="577" spans="1:5" s="51" customFormat="1" ht="42.75" customHeight="1" outlineLevel="1" collapsed="1" thickBot="1">
      <c r="B577" s="84" t="s">
        <v>435</v>
      </c>
      <c r="C577" s="85"/>
      <c r="D577" s="86"/>
      <c r="E577" s="32">
        <f>E575</f>
        <v>7000000</v>
      </c>
    </row>
    <row r="578" spans="1:5" s="51" customFormat="1" ht="42.75" hidden="1" customHeight="1" outlineLevel="2" thickBot="1">
      <c r="B578" s="12" t="s">
        <v>439</v>
      </c>
      <c r="C578" s="10" t="s">
        <v>43</v>
      </c>
      <c r="D578" s="11" t="s">
        <v>44</v>
      </c>
      <c r="E578" s="33">
        <f>E579</f>
        <v>30000000</v>
      </c>
    </row>
    <row r="579" spans="1:5" s="51" customFormat="1" ht="42.75" hidden="1" customHeight="1" outlineLevel="2" thickBot="1">
      <c r="B579" s="63" t="s">
        <v>439</v>
      </c>
      <c r="C579" s="6" t="s">
        <v>65</v>
      </c>
      <c r="D579" s="63" t="s">
        <v>66</v>
      </c>
      <c r="E579" s="32">
        <f>E580</f>
        <v>30000000</v>
      </c>
    </row>
    <row r="580" spans="1:5" s="51" customFormat="1" ht="42.75" hidden="1" customHeight="1" outlineLevel="2" thickBot="1">
      <c r="B580" s="64" t="s">
        <v>439</v>
      </c>
      <c r="C580" s="4" t="s">
        <v>319</v>
      </c>
      <c r="D580" s="64" t="s">
        <v>320</v>
      </c>
      <c r="E580" s="34">
        <v>30000000</v>
      </c>
    </row>
    <row r="581" spans="1:5" s="51" customFormat="1" ht="29.25" customHeight="1" outlineLevel="1" collapsed="1" thickBot="1">
      <c r="B581" s="84" t="s">
        <v>439</v>
      </c>
      <c r="C581" s="85"/>
      <c r="D581" s="86"/>
      <c r="E581" s="32">
        <f>E579</f>
        <v>30000000</v>
      </c>
    </row>
    <row r="582" spans="1:5" ht="29.25" hidden="1" customHeight="1" outlineLevel="2" thickBot="1">
      <c r="A582" s="1"/>
      <c r="B582" s="10" t="s">
        <v>191</v>
      </c>
      <c r="C582" s="10" t="s">
        <v>1</v>
      </c>
      <c r="D582" s="11" t="s">
        <v>2</v>
      </c>
      <c r="E582" s="33">
        <f>E583+E586+E588+E594+E597</f>
        <v>602567564.98000002</v>
      </c>
    </row>
    <row r="583" spans="1:5" ht="29.25" hidden="1" customHeight="1" outlineLevel="2" thickBot="1">
      <c r="A583" s="1"/>
      <c r="B583" s="6" t="s">
        <v>191</v>
      </c>
      <c r="C583" s="6" t="s">
        <v>3</v>
      </c>
      <c r="D583" s="7" t="s">
        <v>4</v>
      </c>
      <c r="E583" s="32">
        <f>E584+E585</f>
        <v>299710331.76999998</v>
      </c>
    </row>
    <row r="584" spans="1:5" ht="29.25" hidden="1" customHeight="1" outlineLevel="2" thickBot="1">
      <c r="A584" s="1"/>
      <c r="B584" s="4" t="s">
        <v>191</v>
      </c>
      <c r="C584" s="4" t="s">
        <v>5</v>
      </c>
      <c r="D584" s="52" t="s">
        <v>6</v>
      </c>
      <c r="E584" s="34">
        <v>289710331.76999998</v>
      </c>
    </row>
    <row r="585" spans="1:5" ht="29.25" hidden="1" customHeight="1" outlineLevel="2" thickBot="1">
      <c r="A585" s="1"/>
      <c r="B585" s="4" t="s">
        <v>191</v>
      </c>
      <c r="C585" s="4" t="s">
        <v>9</v>
      </c>
      <c r="D585" s="52" t="s">
        <v>10</v>
      </c>
      <c r="E585" s="34">
        <v>10000000</v>
      </c>
    </row>
    <row r="586" spans="1:5" ht="29.25" hidden="1" customHeight="1" outlineLevel="2" thickBot="1">
      <c r="A586" s="1"/>
      <c r="B586" s="6" t="s">
        <v>191</v>
      </c>
      <c r="C586" s="6" t="s">
        <v>11</v>
      </c>
      <c r="D586" s="7" t="s">
        <v>12</v>
      </c>
      <c r="E586" s="32">
        <f>E587</f>
        <v>18000000</v>
      </c>
    </row>
    <row r="587" spans="1:5" ht="29.25" hidden="1" customHeight="1" outlineLevel="2" thickBot="1">
      <c r="A587" s="1"/>
      <c r="B587" s="4" t="s">
        <v>191</v>
      </c>
      <c r="C587" s="4" t="s">
        <v>13</v>
      </c>
      <c r="D587" s="52" t="s">
        <v>14</v>
      </c>
      <c r="E587" s="34">
        <v>18000000</v>
      </c>
    </row>
    <row r="588" spans="1:5" ht="29.25" hidden="1" customHeight="1" outlineLevel="2" thickBot="1">
      <c r="A588" s="1"/>
      <c r="B588" s="6" t="s">
        <v>191</v>
      </c>
      <c r="C588" s="6" t="s">
        <v>17</v>
      </c>
      <c r="D588" s="7" t="s">
        <v>18</v>
      </c>
      <c r="E588" s="32">
        <f>E589+E591+E590+E592+E593</f>
        <v>193620143.21000004</v>
      </c>
    </row>
    <row r="589" spans="1:5" ht="29.25" hidden="1" customHeight="1" outlineLevel="2" thickBot="1">
      <c r="A589" s="1"/>
      <c r="B589" s="4" t="s">
        <v>191</v>
      </c>
      <c r="C589" s="4" t="s">
        <v>19</v>
      </c>
      <c r="D589" s="52" t="s">
        <v>20</v>
      </c>
      <c r="E589" s="34">
        <v>71699351.400000006</v>
      </c>
    </row>
    <row r="590" spans="1:5" ht="29.25" hidden="1" customHeight="1" outlineLevel="2" thickBot="1">
      <c r="A590" s="1"/>
      <c r="B590" s="4" t="s">
        <v>191</v>
      </c>
      <c r="C590" s="4" t="s">
        <v>21</v>
      </c>
      <c r="D590" s="52" t="s">
        <v>22</v>
      </c>
      <c r="E590" s="34">
        <v>6620742.5099999998</v>
      </c>
    </row>
    <row r="591" spans="1:5" ht="29.25" hidden="1" customHeight="1" outlineLevel="2" thickBot="1">
      <c r="A591" s="1"/>
      <c r="B591" s="4" t="s">
        <v>191</v>
      </c>
      <c r="C591" s="4" t="s">
        <v>23</v>
      </c>
      <c r="D591" s="52" t="s">
        <v>24</v>
      </c>
      <c r="E591" s="34">
        <v>39333113</v>
      </c>
    </row>
    <row r="592" spans="1:5" ht="29.25" hidden="1" customHeight="1" outlineLevel="2" thickBot="1">
      <c r="A592" s="1"/>
      <c r="B592" s="4" t="s">
        <v>191</v>
      </c>
      <c r="C592" s="4" t="s">
        <v>25</v>
      </c>
      <c r="D592" s="52" t="s">
        <v>26</v>
      </c>
      <c r="E592" s="34">
        <v>34973273</v>
      </c>
    </row>
    <row r="593" spans="1:5" ht="29.25" hidden="1" customHeight="1" outlineLevel="2" thickBot="1">
      <c r="A593" s="1"/>
      <c r="B593" s="4" t="s">
        <v>191</v>
      </c>
      <c r="C593" s="4" t="s">
        <v>27</v>
      </c>
      <c r="D593" s="52" t="s">
        <v>28</v>
      </c>
      <c r="E593" s="34">
        <v>40993663.299999997</v>
      </c>
    </row>
    <row r="594" spans="1:5" ht="29.25" hidden="1" customHeight="1" outlineLevel="2" thickBot="1">
      <c r="A594" s="1"/>
      <c r="B594" s="6" t="s">
        <v>191</v>
      </c>
      <c r="C594" s="6" t="s">
        <v>29</v>
      </c>
      <c r="D594" s="7" t="s">
        <v>30</v>
      </c>
      <c r="E594" s="32">
        <f>E595+E596</f>
        <v>46019743</v>
      </c>
    </row>
    <row r="595" spans="1:5" ht="29.25" hidden="1" customHeight="1" outlineLevel="2" thickBot="1">
      <c r="A595" s="1"/>
      <c r="B595" s="4" t="s">
        <v>191</v>
      </c>
      <c r="C595" s="4" t="s">
        <v>31</v>
      </c>
      <c r="D595" s="52" t="s">
        <v>32</v>
      </c>
      <c r="E595" s="34">
        <v>43659756</v>
      </c>
    </row>
    <row r="596" spans="1:5" ht="29.25" hidden="1" customHeight="1" outlineLevel="2" thickBot="1">
      <c r="A596" s="1"/>
      <c r="B596" s="4" t="s">
        <v>191</v>
      </c>
      <c r="C596" s="4" t="s">
        <v>33</v>
      </c>
      <c r="D596" s="52" t="s">
        <v>34</v>
      </c>
      <c r="E596" s="34">
        <v>2359987</v>
      </c>
    </row>
    <row r="597" spans="1:5" ht="29.25" hidden="1" customHeight="1" outlineLevel="2" thickBot="1">
      <c r="A597" s="1"/>
      <c r="B597" s="6" t="s">
        <v>191</v>
      </c>
      <c r="C597" s="6" t="s">
        <v>35</v>
      </c>
      <c r="D597" s="7" t="s">
        <v>36</v>
      </c>
      <c r="E597" s="32">
        <f>E598+E599+E600</f>
        <v>45217347</v>
      </c>
    </row>
    <row r="598" spans="1:5" ht="29.25" hidden="1" customHeight="1" outlineLevel="2" thickBot="1">
      <c r="A598" s="1"/>
      <c r="B598" s="4" t="s">
        <v>191</v>
      </c>
      <c r="C598" s="4" t="s">
        <v>37</v>
      </c>
      <c r="D598" s="52" t="s">
        <v>38</v>
      </c>
      <c r="E598" s="34">
        <v>23977466</v>
      </c>
    </row>
    <row r="599" spans="1:5" ht="29.25" hidden="1" customHeight="1" outlineLevel="2" thickBot="1">
      <c r="A599" s="1"/>
      <c r="B599" s="4" t="s">
        <v>191</v>
      </c>
      <c r="C599" s="4" t="s">
        <v>39</v>
      </c>
      <c r="D599" s="52" t="s">
        <v>40</v>
      </c>
      <c r="E599" s="34">
        <v>7079960</v>
      </c>
    </row>
    <row r="600" spans="1:5" ht="29.25" hidden="1" customHeight="1" outlineLevel="2" thickBot="1">
      <c r="A600" s="1"/>
      <c r="B600" s="4" t="s">
        <v>191</v>
      </c>
      <c r="C600" s="4" t="s">
        <v>41</v>
      </c>
      <c r="D600" s="52" t="s">
        <v>42</v>
      </c>
      <c r="E600" s="34">
        <v>14159921</v>
      </c>
    </row>
    <row r="601" spans="1:5" ht="29.25" hidden="1" customHeight="1" outlineLevel="2" thickBot="1">
      <c r="A601" s="1"/>
      <c r="B601" s="8" t="s">
        <v>191</v>
      </c>
      <c r="C601" s="8" t="s">
        <v>43</v>
      </c>
      <c r="D601" s="9" t="s">
        <v>44</v>
      </c>
      <c r="E601" s="33">
        <f>E602+E604+E608+E612+E614+E616+E618+E623+E625</f>
        <v>464720554</v>
      </c>
    </row>
    <row r="602" spans="1:5" ht="29.25" hidden="1" customHeight="1" outlineLevel="2" thickBot="1">
      <c r="A602" s="1"/>
      <c r="B602" s="6" t="s">
        <v>191</v>
      </c>
      <c r="C602" s="6" t="s">
        <v>45</v>
      </c>
      <c r="D602" s="7" t="s">
        <v>46</v>
      </c>
      <c r="E602" s="32">
        <f>E603</f>
        <v>245000000</v>
      </c>
    </row>
    <row r="603" spans="1:5" ht="29.25" hidden="1" customHeight="1" outlineLevel="2" thickBot="1">
      <c r="A603" s="1"/>
      <c r="B603" s="4" t="s">
        <v>191</v>
      </c>
      <c r="C603" s="4" t="s">
        <v>51</v>
      </c>
      <c r="D603" s="52" t="s">
        <v>52</v>
      </c>
      <c r="E603" s="34">
        <v>245000000</v>
      </c>
    </row>
    <row r="604" spans="1:5" s="51" customFormat="1" ht="29.25" hidden="1" customHeight="1" outlineLevel="2" thickBot="1">
      <c r="B604" s="6" t="s">
        <v>191</v>
      </c>
      <c r="C604" s="6" t="s">
        <v>53</v>
      </c>
      <c r="D604" s="63" t="s">
        <v>54</v>
      </c>
      <c r="E604" s="32">
        <f>E605+E606+E607</f>
        <v>3300000</v>
      </c>
    </row>
    <row r="605" spans="1:5" s="51" customFormat="1" ht="29.25" hidden="1" customHeight="1" outlineLevel="2" thickBot="1">
      <c r="B605" s="4" t="s">
        <v>191</v>
      </c>
      <c r="C605" s="4" t="s">
        <v>55</v>
      </c>
      <c r="D605" s="64" t="s">
        <v>56</v>
      </c>
      <c r="E605" s="34">
        <v>1500000</v>
      </c>
    </row>
    <row r="606" spans="1:5" s="51" customFormat="1" ht="29.25" hidden="1" customHeight="1" outlineLevel="2" thickBot="1">
      <c r="B606" s="4" t="s">
        <v>191</v>
      </c>
      <c r="C606" s="4" t="s">
        <v>57</v>
      </c>
      <c r="D606" s="64" t="s">
        <v>58</v>
      </c>
      <c r="E606" s="34">
        <v>1300000</v>
      </c>
    </row>
    <row r="607" spans="1:5" s="51" customFormat="1" ht="29.25" hidden="1" customHeight="1" outlineLevel="2" thickBot="1">
      <c r="B607" s="4" t="s">
        <v>191</v>
      </c>
      <c r="C607" s="4" t="s">
        <v>59</v>
      </c>
      <c r="D607" s="64" t="s">
        <v>60</v>
      </c>
      <c r="E607" s="34">
        <v>500000</v>
      </c>
    </row>
    <row r="608" spans="1:5" ht="29.25" hidden="1" customHeight="1" outlineLevel="2" thickBot="1">
      <c r="A608" s="1"/>
      <c r="B608" s="6" t="s">
        <v>191</v>
      </c>
      <c r="C608" s="6" t="s">
        <v>65</v>
      </c>
      <c r="D608" s="7" t="s">
        <v>66</v>
      </c>
      <c r="E608" s="32">
        <f>E609+E610+E611</f>
        <v>13600000</v>
      </c>
    </row>
    <row r="609" spans="1:5" ht="29.25" hidden="1" customHeight="1" outlineLevel="2" thickBot="1">
      <c r="A609" s="1"/>
      <c r="B609" s="4" t="s">
        <v>191</v>
      </c>
      <c r="C609" s="4" t="s">
        <v>192</v>
      </c>
      <c r="D609" s="52" t="s">
        <v>193</v>
      </c>
      <c r="E609" s="34">
        <v>2800000</v>
      </c>
    </row>
    <row r="610" spans="1:5" s="51" customFormat="1" ht="29.25" hidden="1" customHeight="1" outlineLevel="2" thickBot="1">
      <c r="B610" s="4" t="s">
        <v>191</v>
      </c>
      <c r="C610" s="4" t="s">
        <v>69</v>
      </c>
      <c r="D610" s="64" t="s">
        <v>70</v>
      </c>
      <c r="E610" s="34">
        <v>4000000</v>
      </c>
    </row>
    <row r="611" spans="1:5" s="51" customFormat="1" ht="29.25" hidden="1" customHeight="1" outlineLevel="2" thickBot="1">
      <c r="B611" s="4" t="s">
        <v>191</v>
      </c>
      <c r="C611" s="4" t="s">
        <v>71</v>
      </c>
      <c r="D611" s="64" t="s">
        <v>72</v>
      </c>
      <c r="E611" s="34">
        <v>6800000</v>
      </c>
    </row>
    <row r="612" spans="1:5" s="51" customFormat="1" ht="29.25" hidden="1" customHeight="1" outlineLevel="2" thickBot="1">
      <c r="B612" s="6" t="s">
        <v>191</v>
      </c>
      <c r="C612" s="6" t="s">
        <v>73</v>
      </c>
      <c r="D612" s="63" t="s">
        <v>74</v>
      </c>
      <c r="E612" s="32">
        <f>E613</f>
        <v>500000</v>
      </c>
    </row>
    <row r="613" spans="1:5" s="51" customFormat="1" ht="29.25" hidden="1" customHeight="1" outlineLevel="2" thickBot="1">
      <c r="B613" s="4" t="s">
        <v>191</v>
      </c>
      <c r="C613" s="4" t="s">
        <v>75</v>
      </c>
      <c r="D613" s="64" t="s">
        <v>76</v>
      </c>
      <c r="E613" s="34">
        <v>500000</v>
      </c>
    </row>
    <row r="614" spans="1:5" ht="29.25" hidden="1" customHeight="1" outlineLevel="2" thickBot="1">
      <c r="A614" s="1"/>
      <c r="B614" s="6" t="s">
        <v>191</v>
      </c>
      <c r="C614" s="6" t="s">
        <v>77</v>
      </c>
      <c r="D614" s="7" t="s">
        <v>78</v>
      </c>
      <c r="E614" s="32">
        <f>E615</f>
        <v>17170554</v>
      </c>
    </row>
    <row r="615" spans="1:5" ht="29.25" hidden="1" customHeight="1" outlineLevel="2" thickBot="1">
      <c r="A615" s="1"/>
      <c r="B615" s="4" t="s">
        <v>191</v>
      </c>
      <c r="C615" s="4" t="s">
        <v>79</v>
      </c>
      <c r="D615" s="52" t="s">
        <v>80</v>
      </c>
      <c r="E615" s="34">
        <v>17170554</v>
      </c>
    </row>
    <row r="616" spans="1:5" ht="29.25" hidden="1" customHeight="1" outlineLevel="2" thickBot="1">
      <c r="A616" s="1"/>
      <c r="B616" s="6" t="s">
        <v>191</v>
      </c>
      <c r="C616" s="6" t="s">
        <v>81</v>
      </c>
      <c r="D616" s="7" t="s">
        <v>82</v>
      </c>
      <c r="E616" s="32">
        <f>E617</f>
        <v>10000000</v>
      </c>
    </row>
    <row r="617" spans="1:5" ht="29.25" hidden="1" customHeight="1" outlineLevel="2" thickBot="1">
      <c r="A617" s="1"/>
      <c r="B617" s="4" t="s">
        <v>191</v>
      </c>
      <c r="C617" s="4" t="s">
        <v>83</v>
      </c>
      <c r="D617" s="52" t="s">
        <v>84</v>
      </c>
      <c r="E617" s="34">
        <v>10000000</v>
      </c>
    </row>
    <row r="618" spans="1:5" ht="29.25" hidden="1" customHeight="1" outlineLevel="2" thickBot="1">
      <c r="A618" s="1"/>
      <c r="B618" s="6" t="s">
        <v>191</v>
      </c>
      <c r="C618" s="6" t="s">
        <v>89</v>
      </c>
      <c r="D618" s="7" t="s">
        <v>90</v>
      </c>
      <c r="E618" s="32">
        <f>E619+E620+E621+E622</f>
        <v>171750000</v>
      </c>
    </row>
    <row r="619" spans="1:5" ht="29.25" hidden="1" customHeight="1" outlineLevel="2" thickBot="1">
      <c r="A619" s="1"/>
      <c r="B619" s="4" t="s">
        <v>191</v>
      </c>
      <c r="C619" s="4" t="s">
        <v>93</v>
      </c>
      <c r="D619" s="52" t="s">
        <v>94</v>
      </c>
      <c r="E619" s="34">
        <v>10000000</v>
      </c>
    </row>
    <row r="620" spans="1:5" s="51" customFormat="1" ht="29.25" hidden="1" customHeight="1" outlineLevel="2" thickBot="1">
      <c r="B620" s="4" t="s">
        <v>191</v>
      </c>
      <c r="C620" s="4" t="s">
        <v>287</v>
      </c>
      <c r="D620" s="64" t="s">
        <v>288</v>
      </c>
      <c r="E620" s="34">
        <v>160000000</v>
      </c>
    </row>
    <row r="621" spans="1:5" s="51" customFormat="1" ht="29.25" hidden="1" customHeight="1" outlineLevel="2" thickBot="1">
      <c r="B621" s="4" t="s">
        <v>191</v>
      </c>
      <c r="C621" s="4" t="s">
        <v>97</v>
      </c>
      <c r="D621" s="64" t="s">
        <v>98</v>
      </c>
      <c r="E621" s="34">
        <v>1500000</v>
      </c>
    </row>
    <row r="622" spans="1:5" s="51" customFormat="1" ht="29.25" hidden="1" customHeight="1" outlineLevel="2" thickBot="1">
      <c r="B622" s="4" t="s">
        <v>191</v>
      </c>
      <c r="C622" s="4" t="s">
        <v>183</v>
      </c>
      <c r="D622" s="64" t="s">
        <v>425</v>
      </c>
      <c r="E622" s="34">
        <v>250000</v>
      </c>
    </row>
    <row r="623" spans="1:5" ht="29.25" hidden="1" customHeight="1" outlineLevel="2" thickBot="1">
      <c r="A623" s="1"/>
      <c r="B623" s="6" t="s">
        <v>191</v>
      </c>
      <c r="C623" s="6" t="s">
        <v>194</v>
      </c>
      <c r="D623" s="7" t="s">
        <v>195</v>
      </c>
      <c r="E623" s="32">
        <f>E624</f>
        <v>1400000</v>
      </c>
    </row>
    <row r="624" spans="1:5" ht="29.25" hidden="1" customHeight="1" outlineLevel="2" thickBot="1">
      <c r="A624" s="1"/>
      <c r="B624" s="4" t="s">
        <v>191</v>
      </c>
      <c r="C624" s="4" t="s">
        <v>196</v>
      </c>
      <c r="D624" s="52" t="s">
        <v>197</v>
      </c>
      <c r="E624" s="34">
        <v>1400000</v>
      </c>
    </row>
    <row r="625" spans="1:5" s="51" customFormat="1" ht="35.25" hidden="1" customHeight="1" outlineLevel="2" thickBot="1">
      <c r="B625" s="6" t="s">
        <v>191</v>
      </c>
      <c r="C625" s="6" t="s">
        <v>290</v>
      </c>
      <c r="D625" s="63" t="s">
        <v>291</v>
      </c>
      <c r="E625" s="32">
        <f>E626</f>
        <v>2000000</v>
      </c>
    </row>
    <row r="626" spans="1:5" s="51" customFormat="1" ht="29.25" hidden="1" customHeight="1" outlineLevel="2" thickBot="1">
      <c r="B626" s="4" t="s">
        <v>191</v>
      </c>
      <c r="C626" s="4" t="s">
        <v>318</v>
      </c>
      <c r="D626" s="64" t="s">
        <v>292</v>
      </c>
      <c r="E626" s="34">
        <v>2000000</v>
      </c>
    </row>
    <row r="627" spans="1:5" ht="29.25" hidden="1" customHeight="1" outlineLevel="2" thickBot="1">
      <c r="A627" s="1"/>
      <c r="B627" s="8" t="s">
        <v>191</v>
      </c>
      <c r="C627" s="8" t="s">
        <v>99</v>
      </c>
      <c r="D627" s="9" t="s">
        <v>100</v>
      </c>
      <c r="E627" s="33">
        <f>E628+E633+E636+E640+E643</f>
        <v>42880000</v>
      </c>
    </row>
    <row r="628" spans="1:5" ht="29.25" hidden="1" customHeight="1" outlineLevel="2" thickBot="1">
      <c r="A628" s="1"/>
      <c r="B628" s="6" t="s">
        <v>191</v>
      </c>
      <c r="C628" s="6" t="s">
        <v>101</v>
      </c>
      <c r="D628" s="7" t="s">
        <v>102</v>
      </c>
      <c r="E628" s="32">
        <f>E629+E630+E631+E632</f>
        <v>14900000</v>
      </c>
    </row>
    <row r="629" spans="1:5" ht="29.25" hidden="1" customHeight="1" outlineLevel="2" thickBot="1">
      <c r="A629" s="1"/>
      <c r="B629" s="4" t="s">
        <v>191</v>
      </c>
      <c r="C629" s="4" t="s">
        <v>103</v>
      </c>
      <c r="D629" s="52" t="s">
        <v>104</v>
      </c>
      <c r="E629" s="34">
        <v>13000000</v>
      </c>
    </row>
    <row r="630" spans="1:5" s="51" customFormat="1" ht="29.25" hidden="1" customHeight="1" outlineLevel="2" thickBot="1">
      <c r="B630" s="4" t="s">
        <v>191</v>
      </c>
      <c r="C630" s="4" t="s">
        <v>180</v>
      </c>
      <c r="D630" s="64" t="s">
        <v>181</v>
      </c>
      <c r="E630" s="34">
        <v>1300000</v>
      </c>
    </row>
    <row r="631" spans="1:5" s="51" customFormat="1" ht="29.25" hidden="1" customHeight="1" outlineLevel="2" thickBot="1">
      <c r="B631" s="4" t="s">
        <v>191</v>
      </c>
      <c r="C631" s="4" t="s">
        <v>440</v>
      </c>
      <c r="D631" s="64" t="s">
        <v>441</v>
      </c>
      <c r="E631" s="34">
        <v>400000</v>
      </c>
    </row>
    <row r="632" spans="1:5" s="51" customFormat="1" ht="29.25" hidden="1" customHeight="1" outlineLevel="2" thickBot="1">
      <c r="B632" s="4" t="s">
        <v>191</v>
      </c>
      <c r="C632" s="4" t="s">
        <v>177</v>
      </c>
      <c r="D632" s="64" t="s">
        <v>442</v>
      </c>
      <c r="E632" s="34">
        <v>200000</v>
      </c>
    </row>
    <row r="633" spans="1:5" ht="29.25" hidden="1" customHeight="1" outlineLevel="2" thickBot="1">
      <c r="A633" s="1"/>
      <c r="B633" s="6" t="s">
        <v>191</v>
      </c>
      <c r="C633" s="6" t="s">
        <v>107</v>
      </c>
      <c r="D633" s="7" t="s">
        <v>108</v>
      </c>
      <c r="E633" s="32">
        <f>E634+E635</f>
        <v>2700000</v>
      </c>
    </row>
    <row r="634" spans="1:5" s="51" customFormat="1" ht="29.25" hidden="1" customHeight="1" outlineLevel="2" thickBot="1">
      <c r="B634" s="4" t="s">
        <v>191</v>
      </c>
      <c r="C634" s="4" t="s">
        <v>109</v>
      </c>
      <c r="D634" s="64" t="s">
        <v>110</v>
      </c>
      <c r="E634" s="34">
        <v>200000</v>
      </c>
    </row>
    <row r="635" spans="1:5" ht="29.25" hidden="1" customHeight="1" outlineLevel="2" thickBot="1">
      <c r="A635" s="1"/>
      <c r="B635" s="4" t="s">
        <v>191</v>
      </c>
      <c r="C635" s="4" t="s">
        <v>198</v>
      </c>
      <c r="D635" s="52" t="s">
        <v>199</v>
      </c>
      <c r="E635" s="34">
        <v>2500000</v>
      </c>
    </row>
    <row r="636" spans="1:5" ht="29.25" hidden="1" customHeight="1" outlineLevel="2" thickBot="1">
      <c r="A636" s="1"/>
      <c r="B636" s="6" t="s">
        <v>191</v>
      </c>
      <c r="C636" s="6" t="s">
        <v>111</v>
      </c>
      <c r="D636" s="7" t="s">
        <v>112</v>
      </c>
      <c r="E636" s="32">
        <f>E637+E638+E639</f>
        <v>1150000</v>
      </c>
    </row>
    <row r="637" spans="1:5" ht="29.25" hidden="1" customHeight="1" outlineLevel="2" thickBot="1">
      <c r="A637" s="1"/>
      <c r="B637" s="4" t="s">
        <v>191</v>
      </c>
      <c r="C637" s="4" t="s">
        <v>113</v>
      </c>
      <c r="D637" s="52" t="s">
        <v>114</v>
      </c>
      <c r="E637" s="34">
        <v>900000</v>
      </c>
    </row>
    <row r="638" spans="1:5" s="51" customFormat="1" ht="29.25" hidden="1" customHeight="1" outlineLevel="2" thickBot="1">
      <c r="B638" s="4" t="s">
        <v>191</v>
      </c>
      <c r="C638" s="4" t="s">
        <v>115</v>
      </c>
      <c r="D638" s="64" t="s">
        <v>116</v>
      </c>
      <c r="E638" s="34">
        <v>150000</v>
      </c>
    </row>
    <row r="639" spans="1:5" s="51" customFormat="1" ht="29.25" hidden="1" customHeight="1" outlineLevel="2" thickBot="1">
      <c r="B639" s="4" t="s">
        <v>191</v>
      </c>
      <c r="C639" s="4" t="s">
        <v>117</v>
      </c>
      <c r="D639" s="64" t="s">
        <v>118</v>
      </c>
      <c r="E639" s="34">
        <v>100000</v>
      </c>
    </row>
    <row r="640" spans="1:5" ht="29.25" hidden="1" customHeight="1" outlineLevel="2" thickBot="1">
      <c r="A640" s="1"/>
      <c r="B640" s="6" t="s">
        <v>191</v>
      </c>
      <c r="C640" s="6" t="s">
        <v>119</v>
      </c>
      <c r="D640" s="7" t="s">
        <v>120</v>
      </c>
      <c r="E640" s="32">
        <f>E641+E642</f>
        <v>8250000</v>
      </c>
    </row>
    <row r="641" spans="1:5" ht="29.25" hidden="1" customHeight="1" outlineLevel="2" thickBot="1">
      <c r="A641" s="1"/>
      <c r="B641" s="4" t="s">
        <v>191</v>
      </c>
      <c r="C641" s="4" t="s">
        <v>121</v>
      </c>
      <c r="D641" s="52" t="s">
        <v>122</v>
      </c>
      <c r="E641" s="34">
        <v>250000</v>
      </c>
    </row>
    <row r="642" spans="1:5" ht="29.25" hidden="1" customHeight="1" outlineLevel="2" thickBot="1">
      <c r="A642" s="1"/>
      <c r="B642" s="4" t="s">
        <v>191</v>
      </c>
      <c r="C642" s="4" t="s">
        <v>123</v>
      </c>
      <c r="D642" s="52" t="s">
        <v>124</v>
      </c>
      <c r="E642" s="34">
        <v>8000000</v>
      </c>
    </row>
    <row r="643" spans="1:5" ht="29.25" hidden="1" customHeight="1" outlineLevel="2" thickBot="1">
      <c r="A643" s="1"/>
      <c r="B643" s="6" t="s">
        <v>191</v>
      </c>
      <c r="C643" s="6" t="s">
        <v>125</v>
      </c>
      <c r="D643" s="7" t="s">
        <v>126</v>
      </c>
      <c r="E643" s="32">
        <f>E644+E645+E646+E647+E648+E649+E650</f>
        <v>15880000</v>
      </c>
    </row>
    <row r="644" spans="1:5" s="51" customFormat="1" ht="29.25" hidden="1" customHeight="1" outlineLevel="2" thickBot="1">
      <c r="B644" s="4" t="s">
        <v>191</v>
      </c>
      <c r="C644" s="4" t="s">
        <v>127</v>
      </c>
      <c r="D644" s="64" t="s">
        <v>430</v>
      </c>
      <c r="E644" s="34">
        <v>230000</v>
      </c>
    </row>
    <row r="645" spans="1:5" s="51" customFormat="1" ht="29.25" hidden="1" customHeight="1" outlineLevel="2" thickBot="1">
      <c r="B645" s="4" t="s">
        <v>191</v>
      </c>
      <c r="C645" s="4" t="s">
        <v>443</v>
      </c>
      <c r="D645" s="64" t="s">
        <v>444</v>
      </c>
      <c r="E645" s="34">
        <v>150000</v>
      </c>
    </row>
    <row r="646" spans="1:5" ht="29.25" hidden="1" customHeight="1" outlineLevel="2" thickBot="1">
      <c r="A646" s="1"/>
      <c r="B646" s="4" t="s">
        <v>191</v>
      </c>
      <c r="C646" s="4" t="s">
        <v>129</v>
      </c>
      <c r="D646" s="52" t="s">
        <v>130</v>
      </c>
      <c r="E646" s="34">
        <v>800000</v>
      </c>
    </row>
    <row r="647" spans="1:5" ht="29.25" hidden="1" customHeight="1" outlineLevel="2" thickBot="1">
      <c r="A647" s="1"/>
      <c r="B647" s="4" t="s">
        <v>191</v>
      </c>
      <c r="C647" s="4" t="s">
        <v>131</v>
      </c>
      <c r="D647" s="52" t="s">
        <v>132</v>
      </c>
      <c r="E647" s="34">
        <v>10000000</v>
      </c>
    </row>
    <row r="648" spans="1:5" s="51" customFormat="1" ht="29.25" hidden="1" customHeight="1" outlineLevel="2" thickBot="1">
      <c r="B648" s="4" t="s">
        <v>191</v>
      </c>
      <c r="C648" s="4" t="s">
        <v>133</v>
      </c>
      <c r="D648" s="64" t="s">
        <v>431</v>
      </c>
      <c r="E648" s="34">
        <v>400000</v>
      </c>
    </row>
    <row r="649" spans="1:5" s="51" customFormat="1" ht="29.25" hidden="1" customHeight="1" outlineLevel="2" thickBot="1">
      <c r="B649" s="4" t="s">
        <v>191</v>
      </c>
      <c r="C649" s="4" t="s">
        <v>297</v>
      </c>
      <c r="D649" s="64" t="s">
        <v>432</v>
      </c>
      <c r="E649" s="34">
        <v>4000000</v>
      </c>
    </row>
    <row r="650" spans="1:5" s="51" customFormat="1" ht="29.25" hidden="1" customHeight="1" outlineLevel="2" thickBot="1">
      <c r="B650" s="4" t="s">
        <v>191</v>
      </c>
      <c r="C650" s="4" t="s">
        <v>135</v>
      </c>
      <c r="D650" s="64" t="s">
        <v>426</v>
      </c>
      <c r="E650" s="34">
        <v>300000</v>
      </c>
    </row>
    <row r="651" spans="1:5" s="51" customFormat="1" ht="29.85" hidden="1" customHeight="1" outlineLevel="2" thickBot="1">
      <c r="B651" s="18" t="s">
        <v>191</v>
      </c>
      <c r="C651" s="12" t="s">
        <v>139</v>
      </c>
      <c r="D651" s="12" t="s">
        <v>140</v>
      </c>
      <c r="E651" s="33">
        <f>E652</f>
        <v>8800000</v>
      </c>
    </row>
    <row r="652" spans="1:5" s="51" customFormat="1" ht="29.85" hidden="1" customHeight="1" outlineLevel="2" thickBot="1">
      <c r="B652" s="6" t="s">
        <v>191</v>
      </c>
      <c r="C652" s="6" t="s">
        <v>141</v>
      </c>
      <c r="D652" s="63" t="s">
        <v>142</v>
      </c>
      <c r="E652" s="32">
        <f>E653+E654</f>
        <v>8800000</v>
      </c>
    </row>
    <row r="653" spans="1:5" s="51" customFormat="1" ht="29.85" hidden="1" customHeight="1" outlineLevel="2" thickBot="1">
      <c r="B653" s="4" t="s">
        <v>191</v>
      </c>
      <c r="C653" s="4" t="s">
        <v>143</v>
      </c>
      <c r="D653" s="64" t="s">
        <v>144</v>
      </c>
      <c r="E653" s="34">
        <v>7800000</v>
      </c>
    </row>
    <row r="654" spans="1:5" s="51" customFormat="1" ht="29.85" hidden="1" customHeight="1" outlineLevel="2" thickBot="1">
      <c r="B654" s="4" t="s">
        <v>191</v>
      </c>
      <c r="C654" s="4" t="s">
        <v>299</v>
      </c>
      <c r="D654" s="64" t="s">
        <v>300</v>
      </c>
      <c r="E654" s="34">
        <v>1000000</v>
      </c>
    </row>
    <row r="655" spans="1:5" s="51" customFormat="1" ht="29.25" customHeight="1" outlineLevel="1" collapsed="1" thickBot="1">
      <c r="B655" s="84" t="s">
        <v>191</v>
      </c>
      <c r="C655" s="85"/>
      <c r="D655" s="86"/>
      <c r="E655" s="32">
        <f>E582+E601+E627+E651</f>
        <v>1118968118.98</v>
      </c>
    </row>
    <row r="656" spans="1:5" ht="29.25" hidden="1" customHeight="1" outlineLevel="2" thickBot="1">
      <c r="A656" s="1"/>
      <c r="B656" s="10" t="s">
        <v>200</v>
      </c>
      <c r="C656" s="10" t="s">
        <v>1</v>
      </c>
      <c r="D656" s="11" t="s">
        <v>2</v>
      </c>
      <c r="E656" s="33">
        <f>E657+E659+E661+E667+E670</f>
        <v>28145944.109999999</v>
      </c>
    </row>
    <row r="657" spans="1:5" ht="29.25" hidden="1" customHeight="1" outlineLevel="2" thickBot="1">
      <c r="A657" s="1"/>
      <c r="B657" s="6" t="s">
        <v>200</v>
      </c>
      <c r="C657" s="6" t="s">
        <v>3</v>
      </c>
      <c r="D657" s="7" t="s">
        <v>4</v>
      </c>
      <c r="E657" s="32">
        <f>E658</f>
        <v>10584676.66</v>
      </c>
    </row>
    <row r="658" spans="1:5" ht="29.25" hidden="1" customHeight="1" outlineLevel="2" thickBot="1">
      <c r="A658" s="1"/>
      <c r="B658" s="4" t="s">
        <v>200</v>
      </c>
      <c r="C658" s="4" t="s">
        <v>5</v>
      </c>
      <c r="D658" s="52" t="s">
        <v>6</v>
      </c>
      <c r="E658" s="34">
        <v>10584676.66</v>
      </c>
    </row>
    <row r="659" spans="1:5" s="51" customFormat="1" ht="29.25" hidden="1" customHeight="1" outlineLevel="2" thickBot="1">
      <c r="B659" s="6" t="s">
        <v>200</v>
      </c>
      <c r="C659" s="6" t="s">
        <v>11</v>
      </c>
      <c r="D659" s="63" t="s">
        <v>12</v>
      </c>
      <c r="E659" s="32">
        <f>E660</f>
        <v>250000</v>
      </c>
    </row>
    <row r="660" spans="1:5" s="51" customFormat="1" ht="29.25" hidden="1" customHeight="1" outlineLevel="2" thickBot="1">
      <c r="B660" s="4" t="s">
        <v>200</v>
      </c>
      <c r="C660" s="4" t="s">
        <v>13</v>
      </c>
      <c r="D660" s="64" t="s">
        <v>14</v>
      </c>
      <c r="E660" s="34">
        <v>250000</v>
      </c>
    </row>
    <row r="661" spans="1:5" ht="29.25" hidden="1" customHeight="1" outlineLevel="2" thickBot="1">
      <c r="A661" s="1"/>
      <c r="B661" s="6" t="s">
        <v>200</v>
      </c>
      <c r="C661" s="6" t="s">
        <v>17</v>
      </c>
      <c r="D661" s="7" t="s">
        <v>18</v>
      </c>
      <c r="E661" s="32">
        <f>E662+E663+E664+E665+E666</f>
        <v>13049581.449999999</v>
      </c>
    </row>
    <row r="662" spans="1:5" ht="29.25" hidden="1" customHeight="1" outlineLevel="2" thickBot="1">
      <c r="A662" s="1"/>
      <c r="B662" s="4" t="s">
        <v>200</v>
      </c>
      <c r="C662" s="4" t="s">
        <v>19</v>
      </c>
      <c r="D662" s="52" t="s">
        <v>20</v>
      </c>
      <c r="E662" s="34">
        <v>3175403</v>
      </c>
    </row>
    <row r="663" spans="1:5" ht="29.25" hidden="1" customHeight="1" outlineLevel="2" thickBot="1">
      <c r="A663" s="1"/>
      <c r="B663" s="4" t="s">
        <v>200</v>
      </c>
      <c r="C663" s="4" t="s">
        <v>21</v>
      </c>
      <c r="D663" s="52" t="s">
        <v>22</v>
      </c>
      <c r="E663" s="34">
        <v>5821572.2199999997</v>
      </c>
    </row>
    <row r="664" spans="1:5" ht="29.25" hidden="1" customHeight="1" outlineLevel="2" thickBot="1">
      <c r="A664" s="1"/>
      <c r="B664" s="4" t="s">
        <v>200</v>
      </c>
      <c r="C664" s="4" t="s">
        <v>23</v>
      </c>
      <c r="D664" s="52" t="s">
        <v>24</v>
      </c>
      <c r="E664" s="34">
        <v>1837251</v>
      </c>
    </row>
    <row r="665" spans="1:5" ht="29.25" hidden="1" customHeight="1" outlineLevel="2" thickBot="1">
      <c r="A665" s="1"/>
      <c r="B665" s="4" t="s">
        <v>200</v>
      </c>
      <c r="C665" s="4" t="s">
        <v>25</v>
      </c>
      <c r="D665" s="52" t="s">
        <v>26</v>
      </c>
      <c r="E665" s="34">
        <v>1668962</v>
      </c>
    </row>
    <row r="666" spans="1:5" ht="29.25" hidden="1" customHeight="1" outlineLevel="2" thickBot="1">
      <c r="A666" s="1"/>
      <c r="B666" s="4" t="s">
        <v>200</v>
      </c>
      <c r="C666" s="4" t="s">
        <v>27</v>
      </c>
      <c r="D666" s="52" t="s">
        <v>28</v>
      </c>
      <c r="E666" s="34">
        <v>546393.23</v>
      </c>
    </row>
    <row r="667" spans="1:5" ht="29.25" hidden="1" customHeight="1" outlineLevel="2" thickBot="1">
      <c r="A667" s="1"/>
      <c r="B667" s="6" t="s">
        <v>200</v>
      </c>
      <c r="C667" s="6" t="s">
        <v>29</v>
      </c>
      <c r="D667" s="7" t="s">
        <v>30</v>
      </c>
      <c r="E667" s="32">
        <f>E668+E669</f>
        <v>2149583</v>
      </c>
    </row>
    <row r="668" spans="1:5" ht="29.25" hidden="1" customHeight="1" outlineLevel="2" thickBot="1">
      <c r="A668" s="1"/>
      <c r="B668" s="4" t="s">
        <v>200</v>
      </c>
      <c r="C668" s="4" t="s">
        <v>31</v>
      </c>
      <c r="D668" s="52" t="s">
        <v>32</v>
      </c>
      <c r="E668" s="34">
        <v>2039348</v>
      </c>
    </row>
    <row r="669" spans="1:5" ht="29.25" hidden="1" customHeight="1" outlineLevel="2" thickBot="1">
      <c r="A669" s="1"/>
      <c r="B669" s="4" t="s">
        <v>200</v>
      </c>
      <c r="C669" s="4" t="s">
        <v>33</v>
      </c>
      <c r="D669" s="52" t="s">
        <v>34</v>
      </c>
      <c r="E669" s="34">
        <v>110235</v>
      </c>
    </row>
    <row r="670" spans="1:5" ht="29.25" hidden="1" customHeight="1" outlineLevel="2" thickBot="1">
      <c r="A670" s="1"/>
      <c r="B670" s="6" t="s">
        <v>200</v>
      </c>
      <c r="C670" s="6" t="s">
        <v>35</v>
      </c>
      <c r="D670" s="7" t="s">
        <v>36</v>
      </c>
      <c r="E670" s="32">
        <f>E671+E672+E673</f>
        <v>2112103</v>
      </c>
    </row>
    <row r="671" spans="1:5" ht="29.25" hidden="1" customHeight="1" outlineLevel="2" thickBot="1">
      <c r="A671" s="1"/>
      <c r="B671" s="4" t="s">
        <v>200</v>
      </c>
      <c r="C671" s="4" t="s">
        <v>37</v>
      </c>
      <c r="D671" s="52" t="s">
        <v>38</v>
      </c>
      <c r="E671" s="34">
        <v>1119988</v>
      </c>
    </row>
    <row r="672" spans="1:5" ht="29.25" hidden="1" customHeight="1" outlineLevel="2" thickBot="1">
      <c r="A672" s="1"/>
      <c r="B672" s="4" t="s">
        <v>200</v>
      </c>
      <c r="C672" s="4" t="s">
        <v>39</v>
      </c>
      <c r="D672" s="52" t="s">
        <v>40</v>
      </c>
      <c r="E672" s="34">
        <v>330705</v>
      </c>
    </row>
    <row r="673" spans="1:5" ht="29.25" hidden="1" customHeight="1" outlineLevel="2" thickBot="1">
      <c r="A673" s="1"/>
      <c r="B673" s="4" t="s">
        <v>200</v>
      </c>
      <c r="C673" s="4" t="s">
        <v>41</v>
      </c>
      <c r="D673" s="52" t="s">
        <v>42</v>
      </c>
      <c r="E673" s="34">
        <v>661410</v>
      </c>
    </row>
    <row r="674" spans="1:5" ht="29.25" hidden="1" customHeight="1" outlineLevel="2" thickBot="1">
      <c r="A674" s="1"/>
      <c r="B674" s="6" t="s">
        <v>200</v>
      </c>
      <c r="C674" s="10" t="s">
        <v>43</v>
      </c>
      <c r="D674" s="11" t="s">
        <v>44</v>
      </c>
      <c r="E674" s="33">
        <f>E675+E678+E681+E685++E683</f>
        <v>46034937</v>
      </c>
    </row>
    <row r="675" spans="1:5" s="51" customFormat="1" ht="29.25" hidden="1" customHeight="1" outlineLevel="2" thickBot="1">
      <c r="B675" s="4" t="s">
        <v>200</v>
      </c>
      <c r="C675" s="6" t="s">
        <v>273</v>
      </c>
      <c r="D675" s="63" t="s">
        <v>274</v>
      </c>
      <c r="E675" s="32">
        <f>E676+E677</f>
        <v>1150000</v>
      </c>
    </row>
    <row r="676" spans="1:5" s="51" customFormat="1" ht="29.25" hidden="1" customHeight="1" outlineLevel="2" thickBot="1">
      <c r="B676" s="4" t="s">
        <v>200</v>
      </c>
      <c r="C676" s="4" t="s">
        <v>277</v>
      </c>
      <c r="D676" s="64" t="s">
        <v>275</v>
      </c>
      <c r="E676" s="34">
        <v>1000000</v>
      </c>
    </row>
    <row r="677" spans="1:5" s="51" customFormat="1" ht="29.25" hidden="1" customHeight="1" outlineLevel="2" thickBot="1">
      <c r="B677" s="4" t="s">
        <v>200</v>
      </c>
      <c r="C677" s="4" t="s">
        <v>276</v>
      </c>
      <c r="D677" s="64" t="s">
        <v>278</v>
      </c>
      <c r="E677" s="34">
        <v>150000</v>
      </c>
    </row>
    <row r="678" spans="1:5" s="51" customFormat="1" ht="29.25" hidden="1" customHeight="1" outlineLevel="2" thickBot="1">
      <c r="B678" s="6" t="s">
        <v>200</v>
      </c>
      <c r="C678" s="6" t="s">
        <v>65</v>
      </c>
      <c r="D678" s="63" t="s">
        <v>66</v>
      </c>
      <c r="E678" s="32">
        <f>E679+E680</f>
        <v>41500000</v>
      </c>
    </row>
    <row r="679" spans="1:5" s="51" customFormat="1" ht="29.25" hidden="1" customHeight="1" outlineLevel="2" thickBot="1">
      <c r="B679" s="4" t="s">
        <v>200</v>
      </c>
      <c r="C679" s="4" t="s">
        <v>319</v>
      </c>
      <c r="D679" s="64" t="s">
        <v>320</v>
      </c>
      <c r="E679" s="34">
        <v>15000000</v>
      </c>
    </row>
    <row r="680" spans="1:5" s="51" customFormat="1" ht="29.25" hidden="1" customHeight="1" outlineLevel="2" thickBot="1">
      <c r="B680" s="4" t="s">
        <v>200</v>
      </c>
      <c r="C680" s="4" t="s">
        <v>69</v>
      </c>
      <c r="D680" s="64" t="s">
        <v>72</v>
      </c>
      <c r="E680" s="34">
        <v>26500000</v>
      </c>
    </row>
    <row r="681" spans="1:5" s="51" customFormat="1" ht="29.25" hidden="1" customHeight="1" outlineLevel="2" thickBot="1">
      <c r="B681" s="6" t="s">
        <v>200</v>
      </c>
      <c r="C681" s="6" t="s">
        <v>73</v>
      </c>
      <c r="D681" s="63" t="s">
        <v>74</v>
      </c>
      <c r="E681" s="32">
        <f>E682</f>
        <v>50000</v>
      </c>
    </row>
    <row r="682" spans="1:5" s="51" customFormat="1" ht="29.25" hidden="1" customHeight="1" outlineLevel="2" thickBot="1">
      <c r="B682" s="4" t="s">
        <v>200</v>
      </c>
      <c r="C682" s="4" t="s">
        <v>75</v>
      </c>
      <c r="D682" s="64" t="s">
        <v>76</v>
      </c>
      <c r="E682" s="34">
        <v>50000</v>
      </c>
    </row>
    <row r="683" spans="1:5" ht="29.25" hidden="1" customHeight="1" outlineLevel="2" thickBot="1">
      <c r="A683" s="1"/>
      <c r="B683" s="6" t="s">
        <v>200</v>
      </c>
      <c r="C683" s="6" t="s">
        <v>77</v>
      </c>
      <c r="D683" s="7" t="s">
        <v>78</v>
      </c>
      <c r="E683" s="32">
        <f>E684</f>
        <v>334937</v>
      </c>
    </row>
    <row r="684" spans="1:5" ht="29.25" hidden="1" customHeight="1" outlineLevel="2" thickBot="1">
      <c r="A684" s="1"/>
      <c r="B684" s="4" t="s">
        <v>200</v>
      </c>
      <c r="C684" s="4" t="s">
        <v>79</v>
      </c>
      <c r="D684" s="52" t="s">
        <v>80</v>
      </c>
      <c r="E684" s="34">
        <v>334937</v>
      </c>
    </row>
    <row r="685" spans="1:5" s="51" customFormat="1" ht="29.25" hidden="1" customHeight="1" outlineLevel="2" thickBot="1">
      <c r="B685" s="6" t="s">
        <v>200</v>
      </c>
      <c r="C685" s="6" t="s">
        <v>81</v>
      </c>
      <c r="D685" s="63" t="s">
        <v>82</v>
      </c>
      <c r="E685" s="32">
        <f>E686</f>
        <v>3000000</v>
      </c>
    </row>
    <row r="686" spans="1:5" s="51" customFormat="1" ht="29.25" hidden="1" customHeight="1" outlineLevel="2" thickBot="1">
      <c r="B686" s="4" t="s">
        <v>200</v>
      </c>
      <c r="C686" s="4" t="s">
        <v>83</v>
      </c>
      <c r="D686" s="64" t="s">
        <v>84</v>
      </c>
      <c r="E686" s="34">
        <v>3000000</v>
      </c>
    </row>
    <row r="687" spans="1:5" s="51" customFormat="1" ht="29.25" hidden="1" customHeight="1" outlineLevel="2" thickBot="1">
      <c r="B687" s="6" t="s">
        <v>200</v>
      </c>
      <c r="C687" s="8" t="s">
        <v>99</v>
      </c>
      <c r="D687" s="9" t="s">
        <v>100</v>
      </c>
      <c r="E687" s="33">
        <f>E688+E690</f>
        <v>1600000</v>
      </c>
    </row>
    <row r="688" spans="1:5" s="51" customFormat="1" ht="29.25" hidden="1" customHeight="1" outlineLevel="2" thickBot="1">
      <c r="B688" s="6" t="s">
        <v>200</v>
      </c>
      <c r="C688" s="6" t="s">
        <v>101</v>
      </c>
      <c r="D688" s="63" t="s">
        <v>102</v>
      </c>
      <c r="E688" s="32">
        <f>E689</f>
        <v>100000</v>
      </c>
    </row>
    <row r="689" spans="2:5" s="51" customFormat="1" ht="29.25" hidden="1" customHeight="1" outlineLevel="2" thickBot="1">
      <c r="B689" s="4" t="s">
        <v>200</v>
      </c>
      <c r="C689" s="4" t="s">
        <v>105</v>
      </c>
      <c r="D689" s="64" t="s">
        <v>106</v>
      </c>
      <c r="E689" s="34">
        <v>100000</v>
      </c>
    </row>
    <row r="690" spans="2:5" s="51" customFormat="1" ht="29.25" hidden="1" customHeight="1" outlineLevel="2" thickBot="1">
      <c r="B690" s="6" t="s">
        <v>200</v>
      </c>
      <c r="C690" s="6" t="s">
        <v>107</v>
      </c>
      <c r="D690" s="63" t="s">
        <v>108</v>
      </c>
      <c r="E690" s="32">
        <f>E691</f>
        <v>1500000</v>
      </c>
    </row>
    <row r="691" spans="2:5" s="51" customFormat="1" ht="29.25" hidden="1" customHeight="1" outlineLevel="2" thickBot="1">
      <c r="B691" s="4" t="s">
        <v>200</v>
      </c>
      <c r="C691" s="4" t="s">
        <v>295</v>
      </c>
      <c r="D691" s="64" t="s">
        <v>296</v>
      </c>
      <c r="E691" s="34">
        <v>1500000</v>
      </c>
    </row>
    <row r="692" spans="2:5" s="51" customFormat="1" ht="29.25" customHeight="1" outlineLevel="1" collapsed="1" thickBot="1">
      <c r="B692" s="84" t="s">
        <v>208</v>
      </c>
      <c r="C692" s="85"/>
      <c r="D692" s="86"/>
      <c r="E692" s="32">
        <f>E656+E674+E687</f>
        <v>75780881.109999999</v>
      </c>
    </row>
    <row r="693" spans="2:5" s="51" customFormat="1" ht="29.25" hidden="1" customHeight="1" outlineLevel="2" thickBot="1">
      <c r="B693" s="11" t="s">
        <v>445</v>
      </c>
      <c r="C693" s="10" t="s">
        <v>43</v>
      </c>
      <c r="D693" s="11" t="s">
        <v>44</v>
      </c>
      <c r="E693" s="33">
        <f>E694+E697+E699+E701+E703+E705</f>
        <v>31417004.579999998</v>
      </c>
    </row>
    <row r="694" spans="2:5" s="51" customFormat="1" ht="29.25" hidden="1" customHeight="1" outlineLevel="2" thickBot="1">
      <c r="B694" s="4" t="s">
        <v>445</v>
      </c>
      <c r="C694" s="6" t="s">
        <v>273</v>
      </c>
      <c r="D694" s="63" t="s">
        <v>274</v>
      </c>
      <c r="E694" s="32">
        <f>E695+E696</f>
        <v>16000000</v>
      </c>
    </row>
    <row r="695" spans="2:5" s="51" customFormat="1" ht="29.25" hidden="1" customHeight="1" outlineLevel="2" thickBot="1">
      <c r="B695" s="4" t="s">
        <v>445</v>
      </c>
      <c r="C695" s="4" t="s">
        <v>277</v>
      </c>
      <c r="D695" s="64" t="s">
        <v>275</v>
      </c>
      <c r="E695" s="34">
        <v>10000000</v>
      </c>
    </row>
    <row r="696" spans="2:5" s="51" customFormat="1" ht="29.25" hidden="1" customHeight="1" outlineLevel="2" thickBot="1">
      <c r="B696" s="4" t="s">
        <v>445</v>
      </c>
      <c r="C696" s="4" t="s">
        <v>276</v>
      </c>
      <c r="D696" s="64" t="s">
        <v>278</v>
      </c>
      <c r="E696" s="34">
        <v>6000000</v>
      </c>
    </row>
    <row r="697" spans="2:5" s="51" customFormat="1" ht="29.25" hidden="1" customHeight="1" outlineLevel="2" thickBot="1">
      <c r="B697" s="6" t="s">
        <v>445</v>
      </c>
      <c r="C697" s="6" t="s">
        <v>53</v>
      </c>
      <c r="D697" s="63" t="s">
        <v>54</v>
      </c>
      <c r="E697" s="32">
        <f>E698</f>
        <v>700000</v>
      </c>
    </row>
    <row r="698" spans="2:5" s="51" customFormat="1" ht="29.25" hidden="1" customHeight="1" outlineLevel="2" thickBot="1">
      <c r="B698" s="4" t="s">
        <v>445</v>
      </c>
      <c r="C698" s="4" t="s">
        <v>55</v>
      </c>
      <c r="D698" s="64" t="s">
        <v>446</v>
      </c>
      <c r="E698" s="34">
        <v>700000</v>
      </c>
    </row>
    <row r="699" spans="2:5" s="51" customFormat="1" ht="29.25" hidden="1" customHeight="1" outlineLevel="2" thickBot="1">
      <c r="B699" s="6" t="s">
        <v>445</v>
      </c>
      <c r="C699" s="6" t="s">
        <v>65</v>
      </c>
      <c r="D699" s="63" t="s">
        <v>66</v>
      </c>
      <c r="E699" s="32">
        <f>+E700</f>
        <v>7000000</v>
      </c>
    </row>
    <row r="700" spans="2:5" s="51" customFormat="1" ht="29.25" hidden="1" customHeight="1" outlineLevel="2" thickBot="1">
      <c r="B700" s="4" t="s">
        <v>445</v>
      </c>
      <c r="C700" s="4" t="s">
        <v>69</v>
      </c>
      <c r="D700" s="64" t="s">
        <v>72</v>
      </c>
      <c r="E700" s="34">
        <v>7000000</v>
      </c>
    </row>
    <row r="701" spans="2:5" s="51" customFormat="1" ht="29.25" hidden="1" customHeight="1" outlineLevel="2" thickBot="1">
      <c r="B701" s="6" t="s">
        <v>445</v>
      </c>
      <c r="C701" s="6" t="s">
        <v>73</v>
      </c>
      <c r="D701" s="63" t="s">
        <v>74</v>
      </c>
      <c r="E701" s="32">
        <f>E702</f>
        <v>120000</v>
      </c>
    </row>
    <row r="702" spans="2:5" s="51" customFormat="1" ht="29.25" hidden="1" customHeight="1" outlineLevel="2" thickBot="1">
      <c r="B702" s="4" t="s">
        <v>445</v>
      </c>
      <c r="C702" s="4" t="s">
        <v>75</v>
      </c>
      <c r="D702" s="64" t="s">
        <v>76</v>
      </c>
      <c r="E702" s="34">
        <v>120000</v>
      </c>
    </row>
    <row r="703" spans="2:5" s="51" customFormat="1" ht="29.25" hidden="1" customHeight="1" outlineLevel="2" thickBot="1">
      <c r="B703" s="6" t="s">
        <v>445</v>
      </c>
      <c r="C703" s="6" t="s">
        <v>81</v>
      </c>
      <c r="D703" s="63" t="s">
        <v>82</v>
      </c>
      <c r="E703" s="32">
        <f>E704</f>
        <v>4500000</v>
      </c>
    </row>
    <row r="704" spans="2:5" s="51" customFormat="1" ht="29.25" hidden="1" customHeight="1" outlineLevel="2" thickBot="1">
      <c r="B704" s="4" t="s">
        <v>445</v>
      </c>
      <c r="C704" s="4" t="s">
        <v>83</v>
      </c>
      <c r="D704" s="64" t="s">
        <v>84</v>
      </c>
      <c r="E704" s="34">
        <v>4500000</v>
      </c>
    </row>
    <row r="705" spans="2:5" s="51" customFormat="1" ht="29.25" hidden="1" customHeight="1" outlineLevel="2" thickBot="1">
      <c r="B705" s="6" t="s">
        <v>445</v>
      </c>
      <c r="C705" s="6" t="s">
        <v>89</v>
      </c>
      <c r="D705" s="63" t="s">
        <v>90</v>
      </c>
      <c r="E705" s="32">
        <f>E706+E707</f>
        <v>3097004.58</v>
      </c>
    </row>
    <row r="706" spans="2:5" s="51" customFormat="1" ht="29.25" hidden="1" customHeight="1" outlineLevel="2" thickBot="1">
      <c r="B706" s="4" t="s">
        <v>445</v>
      </c>
      <c r="C706" s="4" t="s">
        <v>91</v>
      </c>
      <c r="D706" s="64" t="s">
        <v>92</v>
      </c>
      <c r="E706" s="34">
        <v>2847004.58</v>
      </c>
    </row>
    <row r="707" spans="2:5" s="51" customFormat="1" ht="29.25" hidden="1" customHeight="1" outlineLevel="2" thickBot="1">
      <c r="B707" s="4" t="s">
        <v>445</v>
      </c>
      <c r="C707" s="4" t="s">
        <v>287</v>
      </c>
      <c r="D707" s="64" t="s">
        <v>288</v>
      </c>
      <c r="E707" s="34">
        <v>250000</v>
      </c>
    </row>
    <row r="708" spans="2:5" s="51" customFormat="1" ht="29.25" hidden="1" customHeight="1" outlineLevel="2" thickBot="1">
      <c r="B708" s="6" t="s">
        <v>445</v>
      </c>
      <c r="C708" s="8" t="s">
        <v>99</v>
      </c>
      <c r="D708" s="9" t="s">
        <v>100</v>
      </c>
      <c r="E708" s="33">
        <f>E709+E711+E715</f>
        <v>13460000</v>
      </c>
    </row>
    <row r="709" spans="2:5" s="51" customFormat="1" ht="29.25" hidden="1" customHeight="1" outlineLevel="2" thickBot="1">
      <c r="B709" s="6" t="s">
        <v>445</v>
      </c>
      <c r="C709" s="6" t="s">
        <v>107</v>
      </c>
      <c r="D709" s="63" t="s">
        <v>108</v>
      </c>
      <c r="E709" s="32">
        <f>E710</f>
        <v>1400000</v>
      </c>
    </row>
    <row r="710" spans="2:5" s="51" customFormat="1" ht="29.25" hidden="1" customHeight="1" outlineLevel="2" thickBot="1">
      <c r="B710" s="4" t="s">
        <v>445</v>
      </c>
      <c r="C710" s="4" t="s">
        <v>109</v>
      </c>
      <c r="D710" s="64" t="s">
        <v>110</v>
      </c>
      <c r="E710" s="34">
        <v>1400000</v>
      </c>
    </row>
    <row r="711" spans="2:5" s="51" customFormat="1" ht="29.25" hidden="1" customHeight="1" outlineLevel="2" thickBot="1">
      <c r="B711" s="6" t="s">
        <v>445</v>
      </c>
      <c r="C711" s="6" t="s">
        <v>111</v>
      </c>
      <c r="D711" s="63" t="s">
        <v>112</v>
      </c>
      <c r="E711" s="32">
        <f>E712+E713+E714</f>
        <v>7100000</v>
      </c>
    </row>
    <row r="712" spans="2:5" s="51" customFormat="1" ht="29.25" hidden="1" customHeight="1" outlineLevel="2" thickBot="1">
      <c r="B712" s="4" t="s">
        <v>445</v>
      </c>
      <c r="C712" s="4" t="s">
        <v>113</v>
      </c>
      <c r="D712" s="64" t="s">
        <v>114</v>
      </c>
      <c r="E712" s="34">
        <v>2000000</v>
      </c>
    </row>
    <row r="713" spans="2:5" s="51" customFormat="1" ht="29.25" hidden="1" customHeight="1" outlineLevel="2" thickBot="1">
      <c r="B713" s="4" t="s">
        <v>445</v>
      </c>
      <c r="C713" s="4" t="s">
        <v>170</v>
      </c>
      <c r="D713" s="64" t="s">
        <v>171</v>
      </c>
      <c r="E713" s="34">
        <v>5000000</v>
      </c>
    </row>
    <row r="714" spans="2:5" s="51" customFormat="1" ht="29.25" hidden="1" customHeight="1" outlineLevel="2" thickBot="1">
      <c r="B714" s="4" t="s">
        <v>445</v>
      </c>
      <c r="C714" s="4" t="s">
        <v>115</v>
      </c>
      <c r="D714" s="64" t="s">
        <v>116</v>
      </c>
      <c r="E714" s="34">
        <v>100000</v>
      </c>
    </row>
    <row r="715" spans="2:5" s="51" customFormat="1" ht="29.25" hidden="1" customHeight="1" outlineLevel="2" thickBot="1">
      <c r="B715" s="6" t="s">
        <v>445</v>
      </c>
      <c r="C715" s="6" t="s">
        <v>125</v>
      </c>
      <c r="D715" s="63" t="s">
        <v>126</v>
      </c>
      <c r="E715" s="32">
        <f>E716+E717+E718+E719+E720+E721+E722</f>
        <v>4960000</v>
      </c>
    </row>
    <row r="716" spans="2:5" s="51" customFormat="1" ht="29.25" hidden="1" customHeight="1" outlineLevel="2" thickBot="1">
      <c r="B716" s="4" t="s">
        <v>445</v>
      </c>
      <c r="C716" s="4" t="s">
        <v>127</v>
      </c>
      <c r="D716" s="64" t="s">
        <v>430</v>
      </c>
      <c r="E716" s="34">
        <v>100000</v>
      </c>
    </row>
    <row r="717" spans="2:5" s="51" customFormat="1" ht="29.25" hidden="1" customHeight="1" outlineLevel="2" thickBot="1">
      <c r="B717" s="4" t="s">
        <v>445</v>
      </c>
      <c r="C717" s="4" t="s">
        <v>129</v>
      </c>
      <c r="D717" s="64" t="s">
        <v>130</v>
      </c>
      <c r="E717" s="34">
        <v>300000</v>
      </c>
    </row>
    <row r="718" spans="2:5" s="51" customFormat="1" ht="29.25" hidden="1" customHeight="1" outlineLevel="2" thickBot="1">
      <c r="B718" s="4" t="s">
        <v>445</v>
      </c>
      <c r="C718" s="4" t="s">
        <v>131</v>
      </c>
      <c r="D718" s="64" t="s">
        <v>132</v>
      </c>
      <c r="E718" s="34">
        <v>2400000</v>
      </c>
    </row>
    <row r="719" spans="2:5" s="51" customFormat="1" ht="29.25" hidden="1" customHeight="1" outlineLevel="2" thickBot="1">
      <c r="B719" s="4" t="s">
        <v>445</v>
      </c>
      <c r="C719" s="4" t="s">
        <v>133</v>
      </c>
      <c r="D719" s="64" t="s">
        <v>431</v>
      </c>
      <c r="E719" s="34">
        <v>150000</v>
      </c>
    </row>
    <row r="720" spans="2:5" s="51" customFormat="1" ht="29.25" hidden="1" customHeight="1" outlineLevel="2" thickBot="1">
      <c r="B720" s="4" t="s">
        <v>445</v>
      </c>
      <c r="C720" s="4" t="s">
        <v>297</v>
      </c>
      <c r="D720" s="64" t="s">
        <v>432</v>
      </c>
      <c r="E720" s="34">
        <v>1500000</v>
      </c>
    </row>
    <row r="721" spans="2:5" s="51" customFormat="1" ht="29.25" hidden="1" customHeight="1" outlineLevel="2" thickBot="1">
      <c r="B721" s="4" t="s">
        <v>445</v>
      </c>
      <c r="C721" s="4" t="s">
        <v>135</v>
      </c>
      <c r="D721" s="64" t="s">
        <v>426</v>
      </c>
      <c r="E721" s="34">
        <v>80000</v>
      </c>
    </row>
    <row r="722" spans="2:5" s="51" customFormat="1" ht="29.25" hidden="1" customHeight="1" outlineLevel="2" thickBot="1">
      <c r="B722" s="4" t="s">
        <v>445</v>
      </c>
      <c r="C722" s="4" t="s">
        <v>137</v>
      </c>
      <c r="D722" s="64" t="s">
        <v>427</v>
      </c>
      <c r="E722" s="34">
        <v>430000</v>
      </c>
    </row>
    <row r="723" spans="2:5" s="51" customFormat="1" ht="29.85" hidden="1" customHeight="1" outlineLevel="2" thickBot="1">
      <c r="B723" s="18" t="s">
        <v>445</v>
      </c>
      <c r="C723" s="12" t="s">
        <v>139</v>
      </c>
      <c r="D723" s="12" t="s">
        <v>140</v>
      </c>
      <c r="E723" s="33">
        <f>E724</f>
        <v>1500000</v>
      </c>
    </row>
    <row r="724" spans="2:5" s="51" customFormat="1" ht="29.85" hidden="1" customHeight="1" outlineLevel="2" thickBot="1">
      <c r="B724" s="6" t="s">
        <v>445</v>
      </c>
      <c r="C724" s="6" t="s">
        <v>141</v>
      </c>
      <c r="D724" s="63" t="s">
        <v>142</v>
      </c>
      <c r="E724" s="32">
        <f>E725+E726</f>
        <v>1500000</v>
      </c>
    </row>
    <row r="725" spans="2:5" s="51" customFormat="1" ht="29.85" hidden="1" customHeight="1" outlineLevel="2" thickBot="1">
      <c r="B725" s="4" t="s">
        <v>445</v>
      </c>
      <c r="C725" s="4" t="s">
        <v>143</v>
      </c>
      <c r="D725" s="64" t="s">
        <v>144</v>
      </c>
      <c r="E725" s="34">
        <v>500000</v>
      </c>
    </row>
    <row r="726" spans="2:5" s="51" customFormat="1" ht="29.85" hidden="1" customHeight="1" outlineLevel="2" thickBot="1">
      <c r="B726" s="4" t="s">
        <v>445</v>
      </c>
      <c r="C726" s="4" t="s">
        <v>145</v>
      </c>
      <c r="D726" s="64" t="s">
        <v>146</v>
      </c>
      <c r="E726" s="34">
        <v>1000000</v>
      </c>
    </row>
    <row r="727" spans="2:5" s="51" customFormat="1" ht="29.25" customHeight="1" outlineLevel="1" collapsed="1" thickBot="1">
      <c r="B727" s="84" t="s">
        <v>445</v>
      </c>
      <c r="C727" s="85"/>
      <c r="D727" s="86"/>
      <c r="E727" s="32">
        <f>E723+E708+E693</f>
        <v>46377004.579999998</v>
      </c>
    </row>
    <row r="728" spans="2:5" s="51" customFormat="1" ht="29.25" customHeight="1" thickBot="1">
      <c r="B728" s="79" t="s">
        <v>249</v>
      </c>
      <c r="C728" s="80"/>
      <c r="D728" s="81"/>
      <c r="E728" s="92">
        <f>E63+E118+E196+E263+E319+E382+E401+E448+E505+E569+E573+E577+E581+E655+E692+E727</f>
        <v>5967404239.3200006</v>
      </c>
    </row>
  </sheetData>
  <dataConsolidate/>
  <mergeCells count="22">
    <mergeCell ref="B692:D692"/>
    <mergeCell ref="B727:D727"/>
    <mergeCell ref="B728:D728"/>
    <mergeCell ref="B569:D569"/>
    <mergeCell ref="B573:D573"/>
    <mergeCell ref="B577:D577"/>
    <mergeCell ref="B581:D581"/>
    <mergeCell ref="B655:D655"/>
    <mergeCell ref="B7:D7"/>
    <mergeCell ref="B2:E2"/>
    <mergeCell ref="B3:E3"/>
    <mergeCell ref="B4:E4"/>
    <mergeCell ref="B5:E5"/>
    <mergeCell ref="B63:D63"/>
    <mergeCell ref="B118:D118"/>
    <mergeCell ref="B196:D196"/>
    <mergeCell ref="B263:D263"/>
    <mergeCell ref="B319:D319"/>
    <mergeCell ref="B382:D382"/>
    <mergeCell ref="B401:D401"/>
    <mergeCell ref="B448:D448"/>
    <mergeCell ref="B505:D50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1"/>
  <sheetViews>
    <sheetView topLeftCell="A162" workbookViewId="0">
      <selection activeCell="H6" sqref="H6"/>
    </sheetView>
  </sheetViews>
  <sheetFormatPr baseColWidth="10" defaultRowHeight="15" outlineLevelRow="2"/>
  <cols>
    <col min="1" max="1" width="11.42578125" style="1"/>
    <col min="2" max="2" width="50" style="1" customWidth="1"/>
    <col min="3" max="3" width="11.42578125" style="1"/>
    <col min="4" max="4" width="55" style="2" customWidth="1"/>
    <col min="5" max="5" width="17.85546875" style="17" customWidth="1"/>
    <col min="6" max="16384" width="11.42578125" style="1"/>
  </cols>
  <sheetData>
    <row r="2" spans="2:5" ht="22.5" customHeight="1">
      <c r="B2" s="71" t="s">
        <v>0</v>
      </c>
      <c r="C2" s="71"/>
      <c r="D2" s="71"/>
      <c r="E2" s="71"/>
    </row>
    <row r="3" spans="2:5" ht="22.5" customHeight="1">
      <c r="B3" s="71" t="s">
        <v>209</v>
      </c>
      <c r="C3" s="71"/>
      <c r="D3" s="71"/>
      <c r="E3" s="71"/>
    </row>
    <row r="4" spans="2:5" ht="24.75" customHeight="1">
      <c r="B4" s="71" t="s">
        <v>317</v>
      </c>
      <c r="C4" s="71"/>
      <c r="D4" s="71"/>
      <c r="E4" s="71"/>
    </row>
    <row r="5" spans="2:5" ht="26.25" customHeight="1" thickBot="1">
      <c r="B5" s="72"/>
      <c r="C5" s="72"/>
      <c r="D5" s="72"/>
      <c r="E5" s="72"/>
    </row>
    <row r="6" spans="2:5" ht="26.25" customHeight="1" thickBot="1">
      <c r="B6" s="89" t="s">
        <v>240</v>
      </c>
      <c r="C6" s="89"/>
      <c r="D6" s="90"/>
      <c r="E6" s="23" t="s">
        <v>202</v>
      </c>
    </row>
    <row r="7" spans="2:5" ht="29.25" hidden="1" customHeight="1" outlineLevel="2" thickBot="1">
      <c r="B7" s="18" t="s">
        <v>210</v>
      </c>
      <c r="C7" s="18" t="s">
        <v>1</v>
      </c>
      <c r="D7" s="12" t="s">
        <v>2</v>
      </c>
      <c r="E7" s="43">
        <f>E8+E11+E13+E19+E22</f>
        <v>258713759.25</v>
      </c>
    </row>
    <row r="8" spans="2:5" ht="29.25" hidden="1" customHeight="1" outlineLevel="2" thickBot="1">
      <c r="B8" s="19" t="s">
        <v>210</v>
      </c>
      <c r="C8" s="19" t="s">
        <v>3</v>
      </c>
      <c r="D8" s="20" t="s">
        <v>4</v>
      </c>
      <c r="E8" s="40">
        <f>E9+E10</f>
        <v>115944048.31999999</v>
      </c>
    </row>
    <row r="9" spans="2:5" ht="29.25" hidden="1" customHeight="1" outlineLevel="2" thickBot="1">
      <c r="B9" s="14" t="s">
        <v>210</v>
      </c>
      <c r="C9" s="14" t="s">
        <v>5</v>
      </c>
      <c r="D9" s="16" t="s">
        <v>6</v>
      </c>
      <c r="E9" s="35">
        <v>115444048.31999999</v>
      </c>
    </row>
    <row r="10" spans="2:5" s="51" customFormat="1" ht="29.25" hidden="1" customHeight="1" outlineLevel="2" thickBot="1">
      <c r="B10" s="14" t="s">
        <v>210</v>
      </c>
      <c r="C10" s="14" t="s">
        <v>9</v>
      </c>
      <c r="D10" s="16" t="s">
        <v>10</v>
      </c>
      <c r="E10" s="35">
        <v>500000</v>
      </c>
    </row>
    <row r="11" spans="2:5" s="51" customFormat="1" ht="29.25" hidden="1" customHeight="1" outlineLevel="2" thickBot="1">
      <c r="B11" s="19" t="s">
        <v>210</v>
      </c>
      <c r="C11" s="19" t="s">
        <v>11</v>
      </c>
      <c r="D11" s="20" t="s">
        <v>12</v>
      </c>
      <c r="E11" s="40">
        <f>E12</f>
        <v>250000</v>
      </c>
    </row>
    <row r="12" spans="2:5" s="51" customFormat="1" ht="29.25" hidden="1" customHeight="1" outlineLevel="2" thickBot="1">
      <c r="B12" s="14" t="s">
        <v>210</v>
      </c>
      <c r="C12" s="14" t="s">
        <v>13</v>
      </c>
      <c r="D12" s="16" t="s">
        <v>14</v>
      </c>
      <c r="E12" s="35">
        <v>250000</v>
      </c>
    </row>
    <row r="13" spans="2:5" ht="29.25" hidden="1" customHeight="1" outlineLevel="2" thickBot="1">
      <c r="B13" s="19" t="s">
        <v>210</v>
      </c>
      <c r="C13" s="19" t="s">
        <v>17</v>
      </c>
      <c r="D13" s="20" t="s">
        <v>18</v>
      </c>
      <c r="E13" s="40">
        <f>E14+E15+E16+E17+E18</f>
        <v>103346857.92999999</v>
      </c>
    </row>
    <row r="14" spans="2:5" ht="29.25" hidden="1" customHeight="1" outlineLevel="2" thickBot="1">
      <c r="B14" s="14" t="s">
        <v>210</v>
      </c>
      <c r="C14" s="14" t="s">
        <v>19</v>
      </c>
      <c r="D14" s="16" t="s">
        <v>20</v>
      </c>
      <c r="E14" s="35">
        <v>29504414.02</v>
      </c>
    </row>
    <row r="15" spans="2:5" ht="29.25" hidden="1" customHeight="1" outlineLevel="2" thickBot="1">
      <c r="B15" s="14" t="s">
        <v>210</v>
      </c>
      <c r="C15" s="14" t="s">
        <v>21</v>
      </c>
      <c r="D15" s="16" t="s">
        <v>22</v>
      </c>
      <c r="E15" s="35">
        <v>38100100.939999998</v>
      </c>
    </row>
    <row r="16" spans="2:5" ht="29.25" hidden="1" customHeight="1" outlineLevel="2" thickBot="1">
      <c r="B16" s="14" t="s">
        <v>210</v>
      </c>
      <c r="C16" s="14" t="s">
        <v>23</v>
      </c>
      <c r="D16" s="16" t="s">
        <v>24</v>
      </c>
      <c r="E16" s="35">
        <v>16887762</v>
      </c>
    </row>
    <row r="17" spans="2:5" ht="29.25" hidden="1" customHeight="1" outlineLevel="2" thickBot="1">
      <c r="B17" s="14" t="s">
        <v>210</v>
      </c>
      <c r="C17" s="14" t="s">
        <v>25</v>
      </c>
      <c r="D17" s="16" t="s">
        <v>26</v>
      </c>
      <c r="E17" s="35">
        <v>15303025</v>
      </c>
    </row>
    <row r="18" spans="2:5" ht="29.25" hidden="1" customHeight="1" outlineLevel="2" thickBot="1">
      <c r="B18" s="14" t="s">
        <v>210</v>
      </c>
      <c r="C18" s="14" t="s">
        <v>27</v>
      </c>
      <c r="D18" s="16" t="s">
        <v>28</v>
      </c>
      <c r="E18" s="35">
        <v>3551555.97</v>
      </c>
    </row>
    <row r="19" spans="2:5" ht="29.25" hidden="1" customHeight="1" outlineLevel="2" thickBot="1">
      <c r="B19" s="19" t="s">
        <v>210</v>
      </c>
      <c r="C19" s="19" t="s">
        <v>29</v>
      </c>
      <c r="D19" s="20" t="s">
        <v>30</v>
      </c>
      <c r="E19" s="40">
        <f>E20+E21</f>
        <v>19758682</v>
      </c>
    </row>
    <row r="20" spans="2:5" ht="29.25" hidden="1" customHeight="1" outlineLevel="2" thickBot="1">
      <c r="B20" s="14" t="s">
        <v>210</v>
      </c>
      <c r="C20" s="14" t="s">
        <v>31</v>
      </c>
      <c r="D20" s="16" t="s">
        <v>32</v>
      </c>
      <c r="E20" s="35">
        <v>18745416</v>
      </c>
    </row>
    <row r="21" spans="2:5" ht="29.25" hidden="1" customHeight="1" outlineLevel="2" thickBot="1">
      <c r="B21" s="14" t="s">
        <v>210</v>
      </c>
      <c r="C21" s="14" t="s">
        <v>33</v>
      </c>
      <c r="D21" s="16" t="s">
        <v>34</v>
      </c>
      <c r="E21" s="35">
        <v>1013266</v>
      </c>
    </row>
    <row r="22" spans="2:5" ht="29.25" hidden="1" customHeight="1" outlineLevel="2" thickBot="1">
      <c r="B22" s="19" t="s">
        <v>210</v>
      </c>
      <c r="C22" s="19" t="s">
        <v>35</v>
      </c>
      <c r="D22" s="20" t="s">
        <v>36</v>
      </c>
      <c r="E22" s="40">
        <f>E23+E24+E25</f>
        <v>19414171</v>
      </c>
    </row>
    <row r="23" spans="2:5" ht="29.25" hidden="1" customHeight="1" outlineLevel="2" thickBot="1">
      <c r="B23" s="14" t="s">
        <v>210</v>
      </c>
      <c r="C23" s="14" t="s">
        <v>37</v>
      </c>
      <c r="D23" s="16" t="s">
        <v>38</v>
      </c>
      <c r="E23" s="35">
        <v>10294780</v>
      </c>
    </row>
    <row r="24" spans="2:5" ht="29.25" hidden="1" customHeight="1" outlineLevel="2" thickBot="1">
      <c r="B24" s="14" t="s">
        <v>210</v>
      </c>
      <c r="C24" s="14" t="s">
        <v>39</v>
      </c>
      <c r="D24" s="16" t="s">
        <v>40</v>
      </c>
      <c r="E24" s="35">
        <v>3039797</v>
      </c>
    </row>
    <row r="25" spans="2:5" ht="29.25" hidden="1" customHeight="1" outlineLevel="2" thickBot="1">
      <c r="B25" s="14" t="s">
        <v>210</v>
      </c>
      <c r="C25" s="14" t="s">
        <v>41</v>
      </c>
      <c r="D25" s="16" t="s">
        <v>42</v>
      </c>
      <c r="E25" s="35">
        <v>6079594</v>
      </c>
    </row>
    <row r="26" spans="2:5" ht="29.25" hidden="1" customHeight="1" outlineLevel="2" thickBot="1">
      <c r="B26" s="18" t="s">
        <v>210</v>
      </c>
      <c r="C26" s="18" t="s">
        <v>43</v>
      </c>
      <c r="D26" s="12" t="s">
        <v>44</v>
      </c>
      <c r="E26" s="43">
        <f>E27+E29+E32+E34+E36+E42+E44+E38</f>
        <v>181988694</v>
      </c>
    </row>
    <row r="27" spans="2:5" s="51" customFormat="1" ht="29.25" hidden="1" customHeight="1" outlineLevel="2" thickBot="1">
      <c r="B27" s="19" t="s">
        <v>210</v>
      </c>
      <c r="C27" s="6" t="s">
        <v>53</v>
      </c>
      <c r="D27" s="63" t="s">
        <v>54</v>
      </c>
      <c r="E27" s="32">
        <f>E28</f>
        <v>300000</v>
      </c>
    </row>
    <row r="28" spans="2:5" s="51" customFormat="1" ht="29.25" hidden="1" customHeight="1" outlineLevel="2" thickBot="1">
      <c r="B28" s="14" t="s">
        <v>210</v>
      </c>
      <c r="C28" s="4" t="s">
        <v>59</v>
      </c>
      <c r="D28" s="64" t="s">
        <v>60</v>
      </c>
      <c r="E28" s="34">
        <v>300000</v>
      </c>
    </row>
    <row r="29" spans="2:5" ht="29.25" hidden="1" customHeight="1" outlineLevel="2" thickBot="1">
      <c r="B29" s="19" t="s">
        <v>210</v>
      </c>
      <c r="C29" s="19" t="s">
        <v>65</v>
      </c>
      <c r="D29" s="20" t="s">
        <v>66</v>
      </c>
      <c r="E29" s="40">
        <f>E30+E31</f>
        <v>104060000</v>
      </c>
    </row>
    <row r="30" spans="2:5" ht="29.25" hidden="1" customHeight="1" outlineLevel="2" thickBot="1">
      <c r="B30" s="14" t="s">
        <v>210</v>
      </c>
      <c r="C30" s="14" t="s">
        <v>319</v>
      </c>
      <c r="D30" s="16" t="s">
        <v>320</v>
      </c>
      <c r="E30" s="35">
        <v>74000000</v>
      </c>
    </row>
    <row r="31" spans="2:5" s="51" customFormat="1" ht="29.25" hidden="1" customHeight="1" outlineLevel="2" thickBot="1">
      <c r="B31" s="14" t="s">
        <v>210</v>
      </c>
      <c r="C31" s="14" t="s">
        <v>71</v>
      </c>
      <c r="D31" s="16" t="s">
        <v>72</v>
      </c>
      <c r="E31" s="35">
        <v>30060000</v>
      </c>
    </row>
    <row r="32" spans="2:5" ht="29.25" hidden="1" customHeight="1" outlineLevel="2" thickBot="1">
      <c r="B32" s="19" t="s">
        <v>210</v>
      </c>
      <c r="C32" s="19" t="s">
        <v>73</v>
      </c>
      <c r="D32" s="20" t="s">
        <v>74</v>
      </c>
      <c r="E32" s="40">
        <f>E33</f>
        <v>150000</v>
      </c>
    </row>
    <row r="33" spans="2:5" ht="29.25" hidden="1" customHeight="1" outlineLevel="2" thickBot="1">
      <c r="B33" s="14" t="s">
        <v>210</v>
      </c>
      <c r="C33" s="14" t="s">
        <v>75</v>
      </c>
      <c r="D33" s="16" t="s">
        <v>76</v>
      </c>
      <c r="E33" s="35">
        <v>150000</v>
      </c>
    </row>
    <row r="34" spans="2:5" ht="29.25" hidden="1" customHeight="1" outlineLevel="2" thickBot="1">
      <c r="B34" s="19" t="s">
        <v>210</v>
      </c>
      <c r="C34" s="19" t="s">
        <v>77</v>
      </c>
      <c r="D34" s="20" t="s">
        <v>78</v>
      </c>
      <c r="E34" s="40">
        <f>E35</f>
        <v>3078694</v>
      </c>
    </row>
    <row r="35" spans="2:5" ht="29.25" hidden="1" customHeight="1" outlineLevel="2" thickBot="1">
      <c r="B35" s="14" t="s">
        <v>210</v>
      </c>
      <c r="C35" s="14" t="s">
        <v>79</v>
      </c>
      <c r="D35" s="16" t="s">
        <v>80</v>
      </c>
      <c r="E35" s="35">
        <v>3078694</v>
      </c>
    </row>
    <row r="36" spans="2:5" s="51" customFormat="1" ht="29.25" hidden="1" customHeight="1" outlineLevel="2" thickBot="1">
      <c r="B36" s="19" t="s">
        <v>210</v>
      </c>
      <c r="C36" s="6" t="s">
        <v>81</v>
      </c>
      <c r="D36" s="63" t="s">
        <v>82</v>
      </c>
      <c r="E36" s="32">
        <f>E37</f>
        <v>3500000</v>
      </c>
    </row>
    <row r="37" spans="2:5" s="51" customFormat="1" ht="29.25" hidden="1" customHeight="1" outlineLevel="2" thickBot="1">
      <c r="B37" s="14" t="s">
        <v>210</v>
      </c>
      <c r="C37" s="4" t="s">
        <v>83</v>
      </c>
      <c r="D37" s="64" t="s">
        <v>84</v>
      </c>
      <c r="E37" s="34">
        <v>3500000</v>
      </c>
    </row>
    <row r="38" spans="2:5" ht="29.25" hidden="1" customHeight="1" outlineLevel="2" thickBot="1">
      <c r="B38" s="19" t="s">
        <v>210</v>
      </c>
      <c r="C38" s="19" t="s">
        <v>89</v>
      </c>
      <c r="D38" s="20" t="s">
        <v>90</v>
      </c>
      <c r="E38" s="40">
        <f>E39+E40+E41</f>
        <v>70350000</v>
      </c>
    </row>
    <row r="39" spans="2:5" ht="29.25" hidden="1" customHeight="1" outlineLevel="2" thickBot="1">
      <c r="B39" s="14" t="s">
        <v>210</v>
      </c>
      <c r="C39" s="14" t="s">
        <v>93</v>
      </c>
      <c r="D39" s="16" t="s">
        <v>94</v>
      </c>
      <c r="E39" s="35">
        <v>300000</v>
      </c>
    </row>
    <row r="40" spans="2:5" s="51" customFormat="1" ht="29.25" hidden="1" customHeight="1" outlineLevel="2" thickBot="1">
      <c r="B40" s="14" t="s">
        <v>210</v>
      </c>
      <c r="C40" s="14" t="s">
        <v>287</v>
      </c>
      <c r="D40" s="16" t="s">
        <v>288</v>
      </c>
      <c r="E40" s="35">
        <v>50000</v>
      </c>
    </row>
    <row r="41" spans="2:5" s="51" customFormat="1" ht="29.25" hidden="1" customHeight="1" outlineLevel="2" thickBot="1">
      <c r="B41" s="14" t="s">
        <v>210</v>
      </c>
      <c r="C41" s="14" t="s">
        <v>183</v>
      </c>
      <c r="D41" s="16" t="s">
        <v>425</v>
      </c>
      <c r="E41" s="35">
        <v>70000000</v>
      </c>
    </row>
    <row r="42" spans="2:5" ht="29.25" hidden="1" customHeight="1" outlineLevel="2" thickBot="1">
      <c r="B42" s="19" t="s">
        <v>210</v>
      </c>
      <c r="C42" s="19" t="s">
        <v>194</v>
      </c>
      <c r="D42" s="20" t="s">
        <v>195</v>
      </c>
      <c r="E42" s="40">
        <f>E43</f>
        <v>300000</v>
      </c>
    </row>
    <row r="43" spans="2:5" ht="29.25" hidden="1" customHeight="1" outlineLevel="2" thickBot="1">
      <c r="B43" s="14" t="s">
        <v>210</v>
      </c>
      <c r="C43" s="14" t="s">
        <v>196</v>
      </c>
      <c r="D43" s="16" t="s">
        <v>197</v>
      </c>
      <c r="E43" s="35">
        <v>300000</v>
      </c>
    </row>
    <row r="44" spans="2:5" s="51" customFormat="1" ht="35.25" hidden="1" customHeight="1" outlineLevel="2" thickBot="1">
      <c r="B44" s="19" t="s">
        <v>210</v>
      </c>
      <c r="C44" s="6" t="s">
        <v>290</v>
      </c>
      <c r="D44" s="63" t="s">
        <v>291</v>
      </c>
      <c r="E44" s="32">
        <f>E45</f>
        <v>250000</v>
      </c>
    </row>
    <row r="45" spans="2:5" s="51" customFormat="1" ht="29.25" hidden="1" customHeight="1" outlineLevel="2" thickBot="1">
      <c r="B45" s="14" t="s">
        <v>210</v>
      </c>
      <c r="C45" s="4" t="s">
        <v>318</v>
      </c>
      <c r="D45" s="64" t="s">
        <v>292</v>
      </c>
      <c r="E45" s="34">
        <v>250000</v>
      </c>
    </row>
    <row r="46" spans="2:5" ht="29.25" hidden="1" customHeight="1" outlineLevel="2" thickBot="1">
      <c r="B46" s="18" t="s">
        <v>210</v>
      </c>
      <c r="C46" s="18" t="s">
        <v>99</v>
      </c>
      <c r="D46" s="12" t="s">
        <v>100</v>
      </c>
      <c r="E46" s="43">
        <f>E47+E51+E54</f>
        <v>1910000</v>
      </c>
    </row>
    <row r="47" spans="2:5" ht="29.25" hidden="1" customHeight="1" outlineLevel="2" thickBot="1">
      <c r="B47" s="19" t="s">
        <v>210</v>
      </c>
      <c r="C47" s="19" t="s">
        <v>101</v>
      </c>
      <c r="D47" s="20" t="s">
        <v>102</v>
      </c>
      <c r="E47" s="40">
        <f>E48+E49+E50</f>
        <v>1650000</v>
      </c>
    </row>
    <row r="48" spans="2:5" ht="29.25" hidden="1" customHeight="1" outlineLevel="2" thickBot="1">
      <c r="B48" s="14" t="s">
        <v>210</v>
      </c>
      <c r="C48" s="14" t="s">
        <v>103</v>
      </c>
      <c r="D48" s="16" t="s">
        <v>104</v>
      </c>
      <c r="E48" s="35">
        <v>1300000</v>
      </c>
    </row>
    <row r="49" spans="2:5" s="51" customFormat="1" ht="29.25" hidden="1" customHeight="1" outlineLevel="2" thickBot="1">
      <c r="B49" s="14" t="s">
        <v>210</v>
      </c>
      <c r="C49" s="14" t="s">
        <v>180</v>
      </c>
      <c r="D49" s="16" t="s">
        <v>181</v>
      </c>
      <c r="E49" s="35">
        <v>200000</v>
      </c>
    </row>
    <row r="50" spans="2:5" s="51" customFormat="1" ht="29.25" hidden="1" customHeight="1" outlineLevel="2" thickBot="1">
      <c r="B50" s="14" t="s">
        <v>210</v>
      </c>
      <c r="C50" s="14" t="s">
        <v>105</v>
      </c>
      <c r="D50" s="16" t="s">
        <v>106</v>
      </c>
      <c r="E50" s="35">
        <v>150000</v>
      </c>
    </row>
    <row r="51" spans="2:5" s="51" customFormat="1" ht="29.25" hidden="1" customHeight="1" outlineLevel="2" thickBot="1">
      <c r="B51" s="19" t="s">
        <v>210</v>
      </c>
      <c r="C51" s="6" t="s">
        <v>119</v>
      </c>
      <c r="D51" s="63" t="s">
        <v>120</v>
      </c>
      <c r="E51" s="32">
        <f>E52+E53</f>
        <v>160000</v>
      </c>
    </row>
    <row r="52" spans="2:5" s="51" customFormat="1" ht="29.25" hidden="1" customHeight="1" outlineLevel="2" thickBot="1">
      <c r="B52" s="14" t="s">
        <v>210</v>
      </c>
      <c r="C52" s="4" t="s">
        <v>121</v>
      </c>
      <c r="D52" s="64" t="s">
        <v>122</v>
      </c>
      <c r="E52" s="34">
        <v>120000</v>
      </c>
    </row>
    <row r="53" spans="2:5" s="51" customFormat="1" ht="29.25" hidden="1" customHeight="1" outlineLevel="2" thickBot="1">
      <c r="B53" s="14" t="s">
        <v>210</v>
      </c>
      <c r="C53" s="4" t="s">
        <v>123</v>
      </c>
      <c r="D53" s="64" t="s">
        <v>124</v>
      </c>
      <c r="E53" s="34">
        <v>40000</v>
      </c>
    </row>
    <row r="54" spans="2:5" s="51" customFormat="1" ht="29.25" hidden="1" customHeight="1" outlineLevel="2" thickBot="1">
      <c r="B54" s="19" t="s">
        <v>210</v>
      </c>
      <c r="C54" s="6" t="s">
        <v>125</v>
      </c>
      <c r="D54" s="63" t="s">
        <v>126</v>
      </c>
      <c r="E54" s="32">
        <f>E55</f>
        <v>100000</v>
      </c>
    </row>
    <row r="55" spans="2:5" s="51" customFormat="1" ht="29.25" hidden="1" customHeight="1" outlineLevel="2" thickBot="1">
      <c r="B55" s="14" t="s">
        <v>210</v>
      </c>
      <c r="C55" s="4" t="s">
        <v>127</v>
      </c>
      <c r="D55" s="64" t="s">
        <v>128</v>
      </c>
      <c r="E55" s="34">
        <v>100000</v>
      </c>
    </row>
    <row r="56" spans="2:5" s="51" customFormat="1" ht="29.85" hidden="1" customHeight="1" outlineLevel="2" thickBot="1">
      <c r="B56" s="18" t="s">
        <v>210</v>
      </c>
      <c r="C56" s="12" t="s">
        <v>139</v>
      </c>
      <c r="D56" s="12" t="s">
        <v>140</v>
      </c>
      <c r="E56" s="33">
        <f>E57</f>
        <v>2000000</v>
      </c>
    </row>
    <row r="57" spans="2:5" s="51" customFormat="1" ht="29.85" hidden="1" customHeight="1" outlineLevel="2" thickBot="1">
      <c r="B57" s="6" t="s">
        <v>210</v>
      </c>
      <c r="C57" s="6" t="s">
        <v>141</v>
      </c>
      <c r="D57" s="63" t="s">
        <v>142</v>
      </c>
      <c r="E57" s="32">
        <f>E58</f>
        <v>2000000</v>
      </c>
    </row>
    <row r="58" spans="2:5" s="51" customFormat="1" ht="29.85" hidden="1" customHeight="1" outlineLevel="2" thickBot="1">
      <c r="B58" s="4" t="s">
        <v>210</v>
      </c>
      <c r="C58" s="4" t="s">
        <v>145</v>
      </c>
      <c r="D58" s="64" t="s">
        <v>146</v>
      </c>
      <c r="E58" s="34">
        <v>2000000</v>
      </c>
    </row>
    <row r="59" spans="2:5" s="51" customFormat="1" ht="47.25" customHeight="1" outlineLevel="1" collapsed="1" thickBot="1">
      <c r="B59" s="98" t="s">
        <v>526</v>
      </c>
      <c r="C59" s="99"/>
      <c r="D59" s="99"/>
      <c r="E59" s="41">
        <f>E56+E46+E26+E7</f>
        <v>444612453.25</v>
      </c>
    </row>
    <row r="60" spans="2:5" s="51" customFormat="1" ht="29.25" hidden="1" customHeight="1" outlineLevel="2" thickBot="1">
      <c r="B60" s="12" t="s">
        <v>449</v>
      </c>
      <c r="C60" s="12" t="s">
        <v>139</v>
      </c>
      <c r="D60" s="12" t="s">
        <v>140</v>
      </c>
      <c r="E60" s="41">
        <f>E61</f>
        <v>8000000</v>
      </c>
    </row>
    <row r="61" spans="2:5" s="51" customFormat="1" ht="29.25" hidden="1" customHeight="1" outlineLevel="2" thickBot="1">
      <c r="B61" s="39" t="s">
        <v>449</v>
      </c>
      <c r="C61" s="19" t="s">
        <v>243</v>
      </c>
      <c r="D61" s="20" t="s">
        <v>244</v>
      </c>
      <c r="E61" s="41">
        <f>E62</f>
        <v>8000000</v>
      </c>
    </row>
    <row r="62" spans="2:5" s="51" customFormat="1" ht="45" hidden="1" customHeight="1" outlineLevel="2" thickBot="1">
      <c r="B62" s="15" t="s">
        <v>449</v>
      </c>
      <c r="C62" s="14" t="s">
        <v>448</v>
      </c>
      <c r="D62" s="16" t="s">
        <v>450</v>
      </c>
      <c r="E62" s="41">
        <v>8000000</v>
      </c>
    </row>
    <row r="63" spans="2:5" s="51" customFormat="1" ht="37.5" hidden="1" customHeight="1" outlineLevel="2" thickBot="1">
      <c r="B63" s="12" t="s">
        <v>449</v>
      </c>
      <c r="C63" s="12" t="s">
        <v>139</v>
      </c>
      <c r="D63" s="12" t="s">
        <v>140</v>
      </c>
      <c r="E63" s="41">
        <f>E64</f>
        <v>100000000</v>
      </c>
    </row>
    <row r="64" spans="2:5" s="51" customFormat="1" ht="42.75" hidden="1" customHeight="1" outlineLevel="2" thickBot="1">
      <c r="B64" s="39" t="s">
        <v>449</v>
      </c>
      <c r="C64" s="19" t="s">
        <v>243</v>
      </c>
      <c r="D64" s="20" t="s">
        <v>244</v>
      </c>
      <c r="E64" s="41">
        <f>E65</f>
        <v>100000000</v>
      </c>
    </row>
    <row r="65" spans="2:5" s="51" customFormat="1" ht="54.75" hidden="1" customHeight="1" outlineLevel="2" thickBot="1">
      <c r="B65" s="15" t="s">
        <v>449</v>
      </c>
      <c r="C65" s="14" t="s">
        <v>245</v>
      </c>
      <c r="D65" s="16" t="s">
        <v>451</v>
      </c>
      <c r="E65" s="41">
        <v>100000000</v>
      </c>
    </row>
    <row r="66" spans="2:5" s="51" customFormat="1" ht="37.5" hidden="1" customHeight="1" outlineLevel="2" thickBot="1">
      <c r="B66" s="12" t="s">
        <v>449</v>
      </c>
      <c r="C66" s="12" t="s">
        <v>139</v>
      </c>
      <c r="D66" s="12" t="s">
        <v>140</v>
      </c>
      <c r="E66" s="41">
        <f>E67</f>
        <v>100000000</v>
      </c>
    </row>
    <row r="67" spans="2:5" s="51" customFormat="1" ht="42.75" hidden="1" customHeight="1" outlineLevel="2" thickBot="1">
      <c r="B67" s="39" t="s">
        <v>449</v>
      </c>
      <c r="C67" s="19" t="s">
        <v>243</v>
      </c>
      <c r="D67" s="20" t="s">
        <v>244</v>
      </c>
      <c r="E67" s="41">
        <f>E68</f>
        <v>100000000</v>
      </c>
    </row>
    <row r="68" spans="2:5" s="51" customFormat="1" ht="54.75" hidden="1" customHeight="1" outlineLevel="2" thickBot="1">
      <c r="B68" s="15" t="s">
        <v>449</v>
      </c>
      <c r="C68" s="14" t="s">
        <v>245</v>
      </c>
      <c r="D68" s="16" t="s">
        <v>452</v>
      </c>
      <c r="E68" s="41">
        <v>100000000</v>
      </c>
    </row>
    <row r="69" spans="2:5" s="51" customFormat="1" ht="37.5" hidden="1" customHeight="1" outlineLevel="2" thickBot="1">
      <c r="B69" s="12" t="s">
        <v>449</v>
      </c>
      <c r="C69" s="12" t="s">
        <v>139</v>
      </c>
      <c r="D69" s="12" t="s">
        <v>140</v>
      </c>
      <c r="E69" s="41">
        <f>E70</f>
        <v>90000000</v>
      </c>
    </row>
    <row r="70" spans="2:5" s="51" customFormat="1" ht="42.75" hidden="1" customHeight="1" outlineLevel="2" thickBot="1">
      <c r="B70" s="39" t="s">
        <v>449</v>
      </c>
      <c r="C70" s="19" t="s">
        <v>243</v>
      </c>
      <c r="D70" s="20" t="s">
        <v>244</v>
      </c>
      <c r="E70" s="41">
        <f>E71</f>
        <v>90000000</v>
      </c>
    </row>
    <row r="71" spans="2:5" s="51" customFormat="1" ht="54.75" hidden="1" customHeight="1" outlineLevel="2" thickBot="1">
      <c r="B71" s="15" t="s">
        <v>449</v>
      </c>
      <c r="C71" s="14" t="s">
        <v>448</v>
      </c>
      <c r="D71" s="16" t="s">
        <v>453</v>
      </c>
      <c r="E71" s="41">
        <v>90000000</v>
      </c>
    </row>
    <row r="72" spans="2:5" s="51" customFormat="1" ht="37.5" hidden="1" customHeight="1" outlineLevel="2" thickBot="1">
      <c r="B72" s="12" t="s">
        <v>449</v>
      </c>
      <c r="C72" s="12" t="s">
        <v>139</v>
      </c>
      <c r="D72" s="12" t="s">
        <v>140</v>
      </c>
      <c r="E72" s="41">
        <f>E73</f>
        <v>43000000</v>
      </c>
    </row>
    <row r="73" spans="2:5" s="51" customFormat="1" ht="42.75" hidden="1" customHeight="1" outlineLevel="2" thickBot="1">
      <c r="B73" s="39" t="s">
        <v>449</v>
      </c>
      <c r="C73" s="19" t="s">
        <v>243</v>
      </c>
      <c r="D73" s="20" t="s">
        <v>244</v>
      </c>
      <c r="E73" s="41">
        <f>E74</f>
        <v>43000000</v>
      </c>
    </row>
    <row r="74" spans="2:5" s="51" customFormat="1" ht="54.75" hidden="1" customHeight="1" outlineLevel="2" thickBot="1">
      <c r="B74" s="15" t="s">
        <v>449</v>
      </c>
      <c r="C74" s="14" t="s">
        <v>245</v>
      </c>
      <c r="D74" s="16" t="s">
        <v>454</v>
      </c>
      <c r="E74" s="41">
        <v>43000000</v>
      </c>
    </row>
    <row r="75" spans="2:5" s="51" customFormat="1" ht="37.5" hidden="1" customHeight="1" outlineLevel="2" thickBot="1">
      <c r="B75" s="12" t="s">
        <v>449</v>
      </c>
      <c r="C75" s="12" t="s">
        <v>139</v>
      </c>
      <c r="D75" s="12" t="s">
        <v>140</v>
      </c>
      <c r="E75" s="41">
        <f>E76</f>
        <v>90000000</v>
      </c>
    </row>
    <row r="76" spans="2:5" s="51" customFormat="1" ht="42.75" hidden="1" customHeight="1" outlineLevel="2" thickBot="1">
      <c r="B76" s="39" t="s">
        <v>449</v>
      </c>
      <c r="C76" s="19" t="s">
        <v>243</v>
      </c>
      <c r="D76" s="20" t="s">
        <v>244</v>
      </c>
      <c r="E76" s="41">
        <f>E77</f>
        <v>90000000</v>
      </c>
    </row>
    <row r="77" spans="2:5" s="51" customFormat="1" ht="54.75" hidden="1" customHeight="1" outlineLevel="2" thickBot="1">
      <c r="B77" s="15" t="s">
        <v>449</v>
      </c>
      <c r="C77" s="14" t="s">
        <v>448</v>
      </c>
      <c r="D77" s="16" t="s">
        <v>455</v>
      </c>
      <c r="E77" s="41">
        <v>90000000</v>
      </c>
    </row>
    <row r="78" spans="2:5" s="51" customFormat="1" ht="42" customHeight="1" outlineLevel="1" collapsed="1" thickBot="1">
      <c r="B78" s="100" t="s">
        <v>527</v>
      </c>
      <c r="C78" s="101"/>
      <c r="D78" s="101"/>
      <c r="E78" s="41">
        <f>E75+E72+E69+E66+E63+E60</f>
        <v>431000000</v>
      </c>
    </row>
    <row r="79" spans="2:5" ht="37.5" hidden="1" customHeight="1" outlineLevel="2" thickBot="1">
      <c r="B79" s="12" t="s">
        <v>233</v>
      </c>
      <c r="C79" s="12" t="s">
        <v>139</v>
      </c>
      <c r="D79" s="12" t="s">
        <v>140</v>
      </c>
      <c r="E79" s="41">
        <f>E80</f>
        <v>150000000</v>
      </c>
    </row>
    <row r="80" spans="2:5" s="27" customFormat="1" ht="42.75" hidden="1" customHeight="1" outlineLevel="2" thickBot="1">
      <c r="B80" s="39" t="s">
        <v>233</v>
      </c>
      <c r="C80" s="19" t="s">
        <v>243</v>
      </c>
      <c r="D80" s="20" t="s">
        <v>244</v>
      </c>
      <c r="E80" s="41">
        <f>E81</f>
        <v>150000000</v>
      </c>
    </row>
    <row r="81" spans="2:5" s="27" customFormat="1" ht="54.75" hidden="1" customHeight="1" outlineLevel="2" thickBot="1">
      <c r="B81" s="15" t="s">
        <v>233</v>
      </c>
      <c r="C81" s="14" t="s">
        <v>235</v>
      </c>
      <c r="D81" s="16" t="s">
        <v>456</v>
      </c>
      <c r="E81" s="41">
        <v>150000000</v>
      </c>
    </row>
    <row r="82" spans="2:5" s="27" customFormat="1" ht="39.75" hidden="1" customHeight="1" outlineLevel="2" thickBot="1">
      <c r="B82" s="12" t="s">
        <v>233</v>
      </c>
      <c r="C82" s="18" t="s">
        <v>139</v>
      </c>
      <c r="D82" s="12" t="s">
        <v>140</v>
      </c>
      <c r="E82" s="41">
        <f>E83</f>
        <v>245000000</v>
      </c>
    </row>
    <row r="83" spans="2:5" s="27" customFormat="1" ht="42" hidden="1" customHeight="1" outlineLevel="2" thickBot="1">
      <c r="B83" s="39" t="s">
        <v>233</v>
      </c>
      <c r="C83" s="19" t="s">
        <v>243</v>
      </c>
      <c r="D83" s="20" t="s">
        <v>244</v>
      </c>
      <c r="E83" s="41">
        <f>E84</f>
        <v>245000000</v>
      </c>
    </row>
    <row r="84" spans="2:5" ht="38.25" hidden="1" customHeight="1" outlineLevel="2" thickBot="1">
      <c r="B84" s="15" t="s">
        <v>233</v>
      </c>
      <c r="C84" s="14" t="s">
        <v>235</v>
      </c>
      <c r="D84" s="16" t="s">
        <v>457</v>
      </c>
      <c r="E84" s="41">
        <v>245000000</v>
      </c>
    </row>
    <row r="85" spans="2:5" s="51" customFormat="1" ht="37.5" hidden="1" customHeight="1" outlineLevel="2" thickBot="1">
      <c r="B85" s="12" t="s">
        <v>233</v>
      </c>
      <c r="C85" s="12" t="s">
        <v>139</v>
      </c>
      <c r="D85" s="12" t="s">
        <v>140</v>
      </c>
      <c r="E85" s="41">
        <f>E86</f>
        <v>31000000</v>
      </c>
    </row>
    <row r="86" spans="2:5" s="51" customFormat="1" ht="42.75" hidden="1" customHeight="1" outlineLevel="2" thickBot="1">
      <c r="B86" s="39" t="s">
        <v>233</v>
      </c>
      <c r="C86" s="19" t="s">
        <v>243</v>
      </c>
      <c r="D86" s="20" t="s">
        <v>244</v>
      </c>
      <c r="E86" s="41">
        <f>E87</f>
        <v>31000000</v>
      </c>
    </row>
    <row r="87" spans="2:5" s="51" customFormat="1" ht="54.75" hidden="1" customHeight="1" outlineLevel="2" thickBot="1">
      <c r="B87" s="15" t="s">
        <v>233</v>
      </c>
      <c r="C87" s="14" t="s">
        <v>235</v>
      </c>
      <c r="D87" s="16" t="s">
        <v>458</v>
      </c>
      <c r="E87" s="41">
        <v>31000000</v>
      </c>
    </row>
    <row r="88" spans="2:5" s="51" customFormat="1" ht="37.5" hidden="1" customHeight="1" outlineLevel="2" thickBot="1">
      <c r="B88" s="12" t="s">
        <v>233</v>
      </c>
      <c r="C88" s="12" t="s">
        <v>139</v>
      </c>
      <c r="D88" s="12" t="s">
        <v>140</v>
      </c>
      <c r="E88" s="41">
        <f>E89</f>
        <v>10000000</v>
      </c>
    </row>
    <row r="89" spans="2:5" s="51" customFormat="1" ht="42.75" hidden="1" customHeight="1" outlineLevel="2" thickBot="1">
      <c r="B89" s="39" t="s">
        <v>233</v>
      </c>
      <c r="C89" s="19" t="s">
        <v>243</v>
      </c>
      <c r="D89" s="20" t="s">
        <v>244</v>
      </c>
      <c r="E89" s="41">
        <f>E90</f>
        <v>10000000</v>
      </c>
    </row>
    <row r="90" spans="2:5" s="51" customFormat="1" ht="54.75" hidden="1" customHeight="1" outlineLevel="2" thickBot="1">
      <c r="B90" s="15" t="s">
        <v>233</v>
      </c>
      <c r="C90" s="14" t="s">
        <v>235</v>
      </c>
      <c r="D90" s="16" t="s">
        <v>459</v>
      </c>
      <c r="E90" s="41">
        <v>10000000</v>
      </c>
    </row>
    <row r="91" spans="2:5" s="51" customFormat="1" ht="37.5" hidden="1" customHeight="1" outlineLevel="2" thickBot="1">
      <c r="B91" s="12" t="s">
        <v>233</v>
      </c>
      <c r="C91" s="12" t="s">
        <v>139</v>
      </c>
      <c r="D91" s="12" t="s">
        <v>140</v>
      </c>
      <c r="E91" s="41">
        <f>E92</f>
        <v>250000000</v>
      </c>
    </row>
    <row r="92" spans="2:5" s="51" customFormat="1" ht="42.75" hidden="1" customHeight="1" outlineLevel="2" thickBot="1">
      <c r="B92" s="39" t="s">
        <v>233</v>
      </c>
      <c r="C92" s="19" t="s">
        <v>243</v>
      </c>
      <c r="D92" s="20" t="s">
        <v>244</v>
      </c>
      <c r="E92" s="41">
        <f>E93</f>
        <v>250000000</v>
      </c>
    </row>
    <row r="93" spans="2:5" s="51" customFormat="1" ht="54.75" hidden="1" customHeight="1" outlineLevel="2" thickBot="1">
      <c r="B93" s="15" t="s">
        <v>233</v>
      </c>
      <c r="C93" s="14" t="s">
        <v>235</v>
      </c>
      <c r="D93" s="16" t="s">
        <v>460</v>
      </c>
      <c r="E93" s="41">
        <v>250000000</v>
      </c>
    </row>
    <row r="94" spans="2:5" s="51" customFormat="1" ht="37.5" hidden="1" customHeight="1" outlineLevel="2" thickBot="1">
      <c r="B94" s="12" t="s">
        <v>233</v>
      </c>
      <c r="C94" s="12" t="s">
        <v>139</v>
      </c>
      <c r="D94" s="12" t="s">
        <v>140</v>
      </c>
      <c r="E94" s="41">
        <f>E95</f>
        <v>250000000</v>
      </c>
    </row>
    <row r="95" spans="2:5" s="51" customFormat="1" ht="42.75" hidden="1" customHeight="1" outlineLevel="2" thickBot="1">
      <c r="B95" s="39" t="s">
        <v>233</v>
      </c>
      <c r="C95" s="19" t="s">
        <v>243</v>
      </c>
      <c r="D95" s="20" t="s">
        <v>244</v>
      </c>
      <c r="E95" s="41">
        <f>E96</f>
        <v>250000000</v>
      </c>
    </row>
    <row r="96" spans="2:5" s="51" customFormat="1" ht="54.75" hidden="1" customHeight="1" outlineLevel="2" thickBot="1">
      <c r="B96" s="15" t="s">
        <v>233</v>
      </c>
      <c r="C96" s="14" t="s">
        <v>235</v>
      </c>
      <c r="D96" s="16" t="s">
        <v>461</v>
      </c>
      <c r="E96" s="41">
        <v>250000000</v>
      </c>
    </row>
    <row r="97" spans="2:5" s="51" customFormat="1" ht="37.5" hidden="1" customHeight="1" outlineLevel="2" thickBot="1">
      <c r="B97" s="12" t="s">
        <v>233</v>
      </c>
      <c r="C97" s="12" t="s">
        <v>139</v>
      </c>
      <c r="D97" s="12" t="s">
        <v>140</v>
      </c>
      <c r="E97" s="41">
        <f>E98</f>
        <v>807409769.03999996</v>
      </c>
    </row>
    <row r="98" spans="2:5" s="51" customFormat="1" ht="42.75" hidden="1" customHeight="1" outlineLevel="2" thickBot="1">
      <c r="B98" s="39" t="s">
        <v>233</v>
      </c>
      <c r="C98" s="19" t="s">
        <v>243</v>
      </c>
      <c r="D98" s="20" t="s">
        <v>244</v>
      </c>
      <c r="E98" s="41">
        <f>E99</f>
        <v>807409769.03999996</v>
      </c>
    </row>
    <row r="99" spans="2:5" s="51" customFormat="1" ht="54.75" hidden="1" customHeight="1" outlineLevel="2" thickBot="1">
      <c r="B99" s="15" t="s">
        <v>233</v>
      </c>
      <c r="C99" s="14" t="s">
        <v>235</v>
      </c>
      <c r="D99" s="16" t="s">
        <v>462</v>
      </c>
      <c r="E99" s="41">
        <v>807409769.03999996</v>
      </c>
    </row>
    <row r="100" spans="2:5" s="51" customFormat="1" ht="37.5" hidden="1" customHeight="1" outlineLevel="2" thickBot="1">
      <c r="B100" s="12" t="s">
        <v>233</v>
      </c>
      <c r="C100" s="12" t="s">
        <v>139</v>
      </c>
      <c r="D100" s="12" t="s">
        <v>140</v>
      </c>
      <c r="E100" s="41">
        <f>E101</f>
        <v>500000000</v>
      </c>
    </row>
    <row r="101" spans="2:5" s="51" customFormat="1" ht="42.75" hidden="1" customHeight="1" outlineLevel="2" thickBot="1">
      <c r="B101" s="39" t="s">
        <v>233</v>
      </c>
      <c r="C101" s="19" t="s">
        <v>243</v>
      </c>
      <c r="D101" s="20" t="s">
        <v>244</v>
      </c>
      <c r="E101" s="41">
        <f>E102</f>
        <v>500000000</v>
      </c>
    </row>
    <row r="102" spans="2:5" s="51" customFormat="1" ht="54.75" hidden="1" customHeight="1" outlineLevel="2" thickBot="1">
      <c r="B102" s="15" t="s">
        <v>233</v>
      </c>
      <c r="C102" s="14" t="s">
        <v>235</v>
      </c>
      <c r="D102" s="16" t="s">
        <v>528</v>
      </c>
      <c r="E102" s="41">
        <v>500000000</v>
      </c>
    </row>
    <row r="103" spans="2:5" s="51" customFormat="1" ht="37.5" hidden="1" customHeight="1" outlineLevel="2" thickBot="1">
      <c r="B103" s="12" t="s">
        <v>233</v>
      </c>
      <c r="C103" s="12" t="s">
        <v>139</v>
      </c>
      <c r="D103" s="12" t="s">
        <v>140</v>
      </c>
      <c r="E103" s="41">
        <f>E104</f>
        <v>100000000</v>
      </c>
    </row>
    <row r="104" spans="2:5" s="51" customFormat="1" ht="42.75" hidden="1" customHeight="1" outlineLevel="2" thickBot="1">
      <c r="B104" s="39" t="s">
        <v>233</v>
      </c>
      <c r="C104" s="19" t="s">
        <v>243</v>
      </c>
      <c r="D104" s="20" t="s">
        <v>244</v>
      </c>
      <c r="E104" s="41">
        <f>E105</f>
        <v>100000000</v>
      </c>
    </row>
    <row r="105" spans="2:5" s="51" customFormat="1" ht="54.75" hidden="1" customHeight="1" outlineLevel="2" thickBot="1">
      <c r="B105" s="15" t="s">
        <v>233</v>
      </c>
      <c r="C105" s="14" t="s">
        <v>235</v>
      </c>
      <c r="D105" s="16" t="s">
        <v>463</v>
      </c>
      <c r="E105" s="41">
        <v>100000000</v>
      </c>
    </row>
    <row r="106" spans="2:5" s="51" customFormat="1" ht="37.5" hidden="1" customHeight="1" outlineLevel="2" thickBot="1">
      <c r="B106" s="12" t="s">
        <v>233</v>
      </c>
      <c r="C106" s="12" t="s">
        <v>139</v>
      </c>
      <c r="D106" s="12" t="s">
        <v>140</v>
      </c>
      <c r="E106" s="41">
        <f>E107</f>
        <v>250000000</v>
      </c>
    </row>
    <row r="107" spans="2:5" s="51" customFormat="1" ht="42.75" hidden="1" customHeight="1" outlineLevel="2" thickBot="1">
      <c r="B107" s="39" t="s">
        <v>233</v>
      </c>
      <c r="C107" s="19" t="s">
        <v>243</v>
      </c>
      <c r="D107" s="20" t="s">
        <v>244</v>
      </c>
      <c r="E107" s="41">
        <f>E108</f>
        <v>250000000</v>
      </c>
    </row>
    <row r="108" spans="2:5" s="51" customFormat="1" ht="54.75" hidden="1" customHeight="1" outlineLevel="2" thickBot="1">
      <c r="B108" s="15" t="s">
        <v>233</v>
      </c>
      <c r="C108" s="14" t="s">
        <v>235</v>
      </c>
      <c r="D108" s="16" t="s">
        <v>464</v>
      </c>
      <c r="E108" s="41">
        <v>250000000</v>
      </c>
    </row>
    <row r="109" spans="2:5" s="51" customFormat="1" ht="37.5" hidden="1" customHeight="1" outlineLevel="2" thickBot="1">
      <c r="B109" s="12" t="s">
        <v>233</v>
      </c>
      <c r="C109" s="12" t="s">
        <v>139</v>
      </c>
      <c r="D109" s="12" t="s">
        <v>140</v>
      </c>
      <c r="E109" s="41">
        <f>E110</f>
        <v>155000000</v>
      </c>
    </row>
    <row r="110" spans="2:5" s="51" customFormat="1" ht="42.75" hidden="1" customHeight="1" outlineLevel="2" thickBot="1">
      <c r="B110" s="39" t="s">
        <v>233</v>
      </c>
      <c r="C110" s="19" t="s">
        <v>243</v>
      </c>
      <c r="D110" s="20" t="s">
        <v>244</v>
      </c>
      <c r="E110" s="41">
        <f>E111</f>
        <v>155000000</v>
      </c>
    </row>
    <row r="111" spans="2:5" s="51" customFormat="1" ht="54.75" hidden="1" customHeight="1" outlineLevel="2" thickBot="1">
      <c r="B111" s="15" t="s">
        <v>233</v>
      </c>
      <c r="C111" s="14" t="s">
        <v>235</v>
      </c>
      <c r="D111" s="16" t="s">
        <v>465</v>
      </c>
      <c r="E111" s="41">
        <v>155000000</v>
      </c>
    </row>
    <row r="112" spans="2:5" s="51" customFormat="1" ht="37.5" hidden="1" customHeight="1" outlineLevel="2" thickBot="1">
      <c r="B112" s="12" t="s">
        <v>233</v>
      </c>
      <c r="C112" s="12" t="s">
        <v>139</v>
      </c>
      <c r="D112" s="12" t="s">
        <v>140</v>
      </c>
      <c r="E112" s="41">
        <f>E113</f>
        <v>100000000</v>
      </c>
    </row>
    <row r="113" spans="2:5" s="51" customFormat="1" ht="42.75" hidden="1" customHeight="1" outlineLevel="2" thickBot="1">
      <c r="B113" s="39" t="s">
        <v>233</v>
      </c>
      <c r="C113" s="19" t="s">
        <v>243</v>
      </c>
      <c r="D113" s="20" t="s">
        <v>244</v>
      </c>
      <c r="E113" s="41">
        <f>E114</f>
        <v>100000000</v>
      </c>
    </row>
    <row r="114" spans="2:5" s="51" customFormat="1" ht="54.75" hidden="1" customHeight="1" outlineLevel="2" thickBot="1">
      <c r="B114" s="15" t="s">
        <v>233</v>
      </c>
      <c r="C114" s="14" t="s">
        <v>235</v>
      </c>
      <c r="D114" s="16" t="s">
        <v>466</v>
      </c>
      <c r="E114" s="41">
        <v>100000000</v>
      </c>
    </row>
    <row r="115" spans="2:5" s="51" customFormat="1" ht="54.75" customHeight="1" outlineLevel="1" collapsed="1" thickBot="1">
      <c r="B115" s="100" t="s">
        <v>233</v>
      </c>
      <c r="C115" s="101"/>
      <c r="D115" s="101"/>
      <c r="E115" s="41">
        <f>E112+E109+E106+E103+E100+E97+E94+E91+E88+E85+E82+E79</f>
        <v>2848409769.04</v>
      </c>
    </row>
    <row r="116" spans="2:5" s="51" customFormat="1" ht="37.5" hidden="1" customHeight="1" outlineLevel="2" thickBot="1">
      <c r="B116" s="12" t="s">
        <v>467</v>
      </c>
      <c r="C116" s="12" t="s">
        <v>139</v>
      </c>
      <c r="D116" s="12" t="s">
        <v>140</v>
      </c>
      <c r="E116" s="41">
        <f>E117</f>
        <v>30000000</v>
      </c>
    </row>
    <row r="117" spans="2:5" s="51" customFormat="1" ht="42.75" hidden="1" customHeight="1" outlineLevel="2" thickBot="1">
      <c r="B117" s="39" t="s">
        <v>467</v>
      </c>
      <c r="C117" s="19" t="s">
        <v>243</v>
      </c>
      <c r="D117" s="20" t="s">
        <v>244</v>
      </c>
      <c r="E117" s="41">
        <f>E118</f>
        <v>30000000</v>
      </c>
    </row>
    <row r="118" spans="2:5" s="51" customFormat="1" ht="54.75" hidden="1" customHeight="1" outlineLevel="2" thickBot="1">
      <c r="B118" s="15" t="s">
        <v>467</v>
      </c>
      <c r="C118" s="14" t="s">
        <v>469</v>
      </c>
      <c r="D118" s="16" t="s">
        <v>468</v>
      </c>
      <c r="E118" s="41">
        <v>30000000</v>
      </c>
    </row>
    <row r="119" spans="2:5" s="51" customFormat="1" ht="35.25" customHeight="1" outlineLevel="1" collapsed="1" thickBot="1">
      <c r="B119" s="100" t="s">
        <v>529</v>
      </c>
      <c r="C119" s="101"/>
      <c r="D119" s="101"/>
      <c r="E119" s="41">
        <f>E116</f>
        <v>30000000</v>
      </c>
    </row>
    <row r="120" spans="2:5" ht="35.25" hidden="1" customHeight="1" outlineLevel="2" thickBot="1">
      <c r="B120" s="12" t="s">
        <v>234</v>
      </c>
      <c r="C120" s="18" t="s">
        <v>139</v>
      </c>
      <c r="D120" s="12" t="s">
        <v>140</v>
      </c>
      <c r="E120" s="41">
        <f>E121</f>
        <v>380000000</v>
      </c>
    </row>
    <row r="121" spans="2:5" s="27" customFormat="1" ht="39.75" hidden="1" customHeight="1" outlineLevel="2" thickBot="1">
      <c r="B121" s="39" t="s">
        <v>234</v>
      </c>
      <c r="C121" s="44" t="s">
        <v>243</v>
      </c>
      <c r="D121" s="45" t="s">
        <v>244</v>
      </c>
      <c r="E121" s="41">
        <f>E122</f>
        <v>380000000</v>
      </c>
    </row>
    <row r="122" spans="2:5" s="27" customFormat="1" ht="39.75" hidden="1" customHeight="1" outlineLevel="2" thickBot="1">
      <c r="B122" s="15" t="s">
        <v>234</v>
      </c>
      <c r="C122" s="4" t="s">
        <v>245</v>
      </c>
      <c r="D122" s="28" t="s">
        <v>470</v>
      </c>
      <c r="E122" s="41">
        <v>380000000</v>
      </c>
    </row>
    <row r="123" spans="2:5" s="27" customFormat="1" ht="39.75" hidden="1" customHeight="1" outlineLevel="2" thickBot="1">
      <c r="B123" s="12" t="s">
        <v>234</v>
      </c>
      <c r="C123" s="18" t="s">
        <v>139</v>
      </c>
      <c r="D123" s="12" t="s">
        <v>140</v>
      </c>
      <c r="E123" s="41">
        <f>E124</f>
        <v>300000000</v>
      </c>
    </row>
    <row r="124" spans="2:5" s="27" customFormat="1" ht="39.75" hidden="1" customHeight="1" outlineLevel="2" thickBot="1">
      <c r="B124" s="39" t="s">
        <v>234</v>
      </c>
      <c r="C124" s="44" t="s">
        <v>243</v>
      </c>
      <c r="D124" s="45" t="s">
        <v>244</v>
      </c>
      <c r="E124" s="41">
        <f>E125</f>
        <v>300000000</v>
      </c>
    </row>
    <row r="125" spans="2:5" ht="37.5" hidden="1" customHeight="1" outlineLevel="2" thickBot="1">
      <c r="B125" s="15" t="s">
        <v>234</v>
      </c>
      <c r="C125" s="15" t="s">
        <v>236</v>
      </c>
      <c r="D125" s="15" t="s">
        <v>471</v>
      </c>
      <c r="E125" s="41">
        <v>300000000</v>
      </c>
    </row>
    <row r="126" spans="2:5" s="27" customFormat="1" ht="37.5" hidden="1" customHeight="1" outlineLevel="2" thickBot="1">
      <c r="B126" s="12" t="s">
        <v>234</v>
      </c>
      <c r="C126" s="18" t="s">
        <v>139</v>
      </c>
      <c r="D126" s="12" t="s">
        <v>140</v>
      </c>
      <c r="E126" s="41">
        <f>E127</f>
        <v>70000000</v>
      </c>
    </row>
    <row r="127" spans="2:5" s="27" customFormat="1" ht="37.5" hidden="1" customHeight="1" outlineLevel="2" thickBot="1">
      <c r="B127" s="39" t="s">
        <v>234</v>
      </c>
      <c r="C127" s="6" t="s">
        <v>243</v>
      </c>
      <c r="D127" s="7" t="s">
        <v>244</v>
      </c>
      <c r="E127" s="41">
        <f>E128</f>
        <v>70000000</v>
      </c>
    </row>
    <row r="128" spans="2:5" ht="29.25" hidden="1" customHeight="1" outlineLevel="2" thickBot="1">
      <c r="B128" s="15" t="s">
        <v>234</v>
      </c>
      <c r="C128" s="4" t="s">
        <v>245</v>
      </c>
      <c r="D128" s="28" t="s">
        <v>472</v>
      </c>
      <c r="E128" s="41">
        <v>70000000</v>
      </c>
    </row>
    <row r="129" spans="2:5" s="51" customFormat="1" ht="39.75" hidden="1" customHeight="1" outlineLevel="2" thickBot="1">
      <c r="B129" s="12" t="s">
        <v>234</v>
      </c>
      <c r="C129" s="18" t="s">
        <v>139</v>
      </c>
      <c r="D129" s="12" t="s">
        <v>140</v>
      </c>
      <c r="E129" s="41">
        <f>E130</f>
        <v>250000000</v>
      </c>
    </row>
    <row r="130" spans="2:5" s="51" customFormat="1" ht="39.75" hidden="1" customHeight="1" outlineLevel="2" thickBot="1">
      <c r="B130" s="39" t="s">
        <v>234</v>
      </c>
      <c r="C130" s="44" t="s">
        <v>243</v>
      </c>
      <c r="D130" s="45" t="s">
        <v>244</v>
      </c>
      <c r="E130" s="41">
        <f>E131</f>
        <v>250000000</v>
      </c>
    </row>
    <row r="131" spans="2:5" s="51" customFormat="1" ht="39.75" hidden="1" customHeight="1" outlineLevel="2" thickBot="1">
      <c r="B131" s="15" t="s">
        <v>234</v>
      </c>
      <c r="C131" s="4" t="s">
        <v>245</v>
      </c>
      <c r="D131" s="64" t="s">
        <v>473</v>
      </c>
      <c r="E131" s="41">
        <v>250000000</v>
      </c>
    </row>
    <row r="132" spans="2:5" s="51" customFormat="1" ht="39.75" hidden="1" customHeight="1" outlineLevel="2" thickBot="1">
      <c r="B132" s="12" t="s">
        <v>234</v>
      </c>
      <c r="C132" s="18" t="s">
        <v>139</v>
      </c>
      <c r="D132" s="12" t="s">
        <v>140</v>
      </c>
      <c r="E132" s="41">
        <f>E133</f>
        <v>150000000</v>
      </c>
    </row>
    <row r="133" spans="2:5" s="51" customFormat="1" ht="39.75" hidden="1" customHeight="1" outlineLevel="2" thickBot="1">
      <c r="B133" s="39" t="s">
        <v>234</v>
      </c>
      <c r="C133" s="44" t="s">
        <v>243</v>
      </c>
      <c r="D133" s="45" t="s">
        <v>244</v>
      </c>
      <c r="E133" s="41">
        <f>E134</f>
        <v>150000000</v>
      </c>
    </row>
    <row r="134" spans="2:5" s="51" customFormat="1" ht="39.75" hidden="1" customHeight="1" outlineLevel="2" thickBot="1">
      <c r="B134" s="15" t="s">
        <v>234</v>
      </c>
      <c r="C134" s="4" t="s">
        <v>245</v>
      </c>
      <c r="D134" s="64" t="s">
        <v>474</v>
      </c>
      <c r="E134" s="41">
        <v>150000000</v>
      </c>
    </row>
    <row r="135" spans="2:5" s="51" customFormat="1" ht="39.75" hidden="1" customHeight="1" outlineLevel="2" thickBot="1">
      <c r="B135" s="12" t="s">
        <v>234</v>
      </c>
      <c r="C135" s="18" t="s">
        <v>139</v>
      </c>
      <c r="D135" s="12" t="s">
        <v>140</v>
      </c>
      <c r="E135" s="41">
        <f>E136</f>
        <v>50000000</v>
      </c>
    </row>
    <row r="136" spans="2:5" s="51" customFormat="1" ht="39.75" hidden="1" customHeight="1" outlineLevel="2" thickBot="1">
      <c r="B136" s="39" t="s">
        <v>234</v>
      </c>
      <c r="C136" s="44" t="s">
        <v>243</v>
      </c>
      <c r="D136" s="45" t="s">
        <v>244</v>
      </c>
      <c r="E136" s="41">
        <f>E137</f>
        <v>50000000</v>
      </c>
    </row>
    <row r="137" spans="2:5" s="51" customFormat="1" ht="39.75" hidden="1" customHeight="1" outlineLevel="2" thickBot="1">
      <c r="B137" s="15" t="s">
        <v>234</v>
      </c>
      <c r="C137" s="4" t="s">
        <v>245</v>
      </c>
      <c r="D137" s="64" t="s">
        <v>475</v>
      </c>
      <c r="E137" s="41">
        <v>50000000</v>
      </c>
    </row>
    <row r="138" spans="2:5" s="51" customFormat="1" ht="39.75" hidden="1" customHeight="1" outlineLevel="2" thickBot="1">
      <c r="B138" s="12" t="s">
        <v>234</v>
      </c>
      <c r="C138" s="18" t="s">
        <v>139</v>
      </c>
      <c r="D138" s="12" t="s">
        <v>140</v>
      </c>
      <c r="E138" s="41">
        <f>E139</f>
        <v>50000000</v>
      </c>
    </row>
    <row r="139" spans="2:5" s="51" customFormat="1" ht="39.75" hidden="1" customHeight="1" outlineLevel="2" thickBot="1">
      <c r="B139" s="39" t="s">
        <v>234</v>
      </c>
      <c r="C139" s="44" t="s">
        <v>243</v>
      </c>
      <c r="D139" s="45" t="s">
        <v>244</v>
      </c>
      <c r="E139" s="41">
        <f>E140</f>
        <v>50000000</v>
      </c>
    </row>
    <row r="140" spans="2:5" s="51" customFormat="1" ht="39.75" hidden="1" customHeight="1" outlineLevel="2" thickBot="1">
      <c r="B140" s="15" t="s">
        <v>234</v>
      </c>
      <c r="C140" s="4" t="s">
        <v>245</v>
      </c>
      <c r="D140" s="64" t="s">
        <v>476</v>
      </c>
      <c r="E140" s="41">
        <v>50000000</v>
      </c>
    </row>
    <row r="141" spans="2:5" s="51" customFormat="1" ht="39.75" hidden="1" customHeight="1" outlineLevel="2" thickBot="1">
      <c r="B141" s="12" t="s">
        <v>234</v>
      </c>
      <c r="C141" s="18" t="s">
        <v>139</v>
      </c>
      <c r="D141" s="12" t="s">
        <v>140</v>
      </c>
      <c r="E141" s="41">
        <f>E142</f>
        <v>440000000</v>
      </c>
    </row>
    <row r="142" spans="2:5" s="51" customFormat="1" ht="39.75" hidden="1" customHeight="1" outlineLevel="2" thickBot="1">
      <c r="B142" s="39" t="s">
        <v>234</v>
      </c>
      <c r="C142" s="44" t="s">
        <v>243</v>
      </c>
      <c r="D142" s="45" t="s">
        <v>244</v>
      </c>
      <c r="E142" s="41">
        <f>E143</f>
        <v>440000000</v>
      </c>
    </row>
    <row r="143" spans="2:5" s="51" customFormat="1" ht="39.75" hidden="1" customHeight="1" outlineLevel="2" thickBot="1">
      <c r="B143" s="15" t="s">
        <v>234</v>
      </c>
      <c r="C143" s="4" t="s">
        <v>245</v>
      </c>
      <c r="D143" s="64" t="s">
        <v>477</v>
      </c>
      <c r="E143" s="41">
        <v>440000000</v>
      </c>
    </row>
    <row r="144" spans="2:5" s="51" customFormat="1" ht="39.75" hidden="1" customHeight="1" outlineLevel="2" thickBot="1">
      <c r="B144" s="12" t="s">
        <v>234</v>
      </c>
      <c r="C144" s="18" t="s">
        <v>139</v>
      </c>
      <c r="D144" s="12" t="s">
        <v>140</v>
      </c>
      <c r="E144" s="41">
        <f>E145</f>
        <v>100000000</v>
      </c>
    </row>
    <row r="145" spans="2:5" s="51" customFormat="1" ht="39.75" hidden="1" customHeight="1" outlineLevel="2" thickBot="1">
      <c r="B145" s="39" t="s">
        <v>234</v>
      </c>
      <c r="C145" s="44" t="s">
        <v>243</v>
      </c>
      <c r="D145" s="45" t="s">
        <v>244</v>
      </c>
      <c r="E145" s="41">
        <f>E146</f>
        <v>100000000</v>
      </c>
    </row>
    <row r="146" spans="2:5" s="51" customFormat="1" ht="39.75" hidden="1" customHeight="1" outlineLevel="2" thickBot="1">
      <c r="B146" s="15" t="s">
        <v>234</v>
      </c>
      <c r="C146" s="4" t="s">
        <v>245</v>
      </c>
      <c r="D146" s="64" t="s">
        <v>478</v>
      </c>
      <c r="E146" s="41">
        <v>100000000</v>
      </c>
    </row>
    <row r="147" spans="2:5" s="51" customFormat="1" ht="39.75" hidden="1" customHeight="1" outlineLevel="2" thickBot="1">
      <c r="B147" s="12" t="s">
        <v>234</v>
      </c>
      <c r="C147" s="18" t="s">
        <v>139</v>
      </c>
      <c r="D147" s="12" t="s">
        <v>140</v>
      </c>
      <c r="E147" s="41">
        <f>E148</f>
        <v>112000000</v>
      </c>
    </row>
    <row r="148" spans="2:5" s="51" customFormat="1" ht="39.75" hidden="1" customHeight="1" outlineLevel="2" thickBot="1">
      <c r="B148" s="39" t="s">
        <v>234</v>
      </c>
      <c r="C148" s="44" t="s">
        <v>243</v>
      </c>
      <c r="D148" s="45" t="s">
        <v>244</v>
      </c>
      <c r="E148" s="41">
        <f>E149</f>
        <v>112000000</v>
      </c>
    </row>
    <row r="149" spans="2:5" s="51" customFormat="1" ht="39.75" hidden="1" customHeight="1" outlineLevel="2" thickBot="1">
      <c r="B149" s="15" t="s">
        <v>234</v>
      </c>
      <c r="C149" s="4" t="s">
        <v>245</v>
      </c>
      <c r="D149" s="64" t="s">
        <v>479</v>
      </c>
      <c r="E149" s="41">
        <v>112000000</v>
      </c>
    </row>
    <row r="150" spans="2:5" s="51" customFormat="1" ht="39.75" hidden="1" customHeight="1" outlineLevel="2" thickBot="1">
      <c r="B150" s="12" t="s">
        <v>234</v>
      </c>
      <c r="C150" s="18" t="s">
        <v>139</v>
      </c>
      <c r="D150" s="12" t="s">
        <v>140</v>
      </c>
      <c r="E150" s="41">
        <f>E151</f>
        <v>12000000</v>
      </c>
    </row>
    <row r="151" spans="2:5" s="51" customFormat="1" ht="39.75" hidden="1" customHeight="1" outlineLevel="2" thickBot="1">
      <c r="B151" s="39" t="s">
        <v>234</v>
      </c>
      <c r="C151" s="44" t="s">
        <v>243</v>
      </c>
      <c r="D151" s="45" t="s">
        <v>244</v>
      </c>
      <c r="E151" s="41">
        <f>E152</f>
        <v>12000000</v>
      </c>
    </row>
    <row r="152" spans="2:5" s="51" customFormat="1" ht="39.75" hidden="1" customHeight="1" outlineLevel="2" thickBot="1">
      <c r="B152" s="15" t="s">
        <v>234</v>
      </c>
      <c r="C152" s="4" t="s">
        <v>245</v>
      </c>
      <c r="D152" s="64" t="s">
        <v>480</v>
      </c>
      <c r="E152" s="41">
        <v>12000000</v>
      </c>
    </row>
    <row r="153" spans="2:5" s="51" customFormat="1" ht="39.75" hidden="1" customHeight="1" outlineLevel="2" thickBot="1">
      <c r="B153" s="12" t="s">
        <v>234</v>
      </c>
      <c r="C153" s="18" t="s">
        <v>139</v>
      </c>
      <c r="D153" s="12" t="s">
        <v>140</v>
      </c>
      <c r="E153" s="41">
        <f>E154</f>
        <v>2700000</v>
      </c>
    </row>
    <row r="154" spans="2:5" s="51" customFormat="1" ht="39.75" hidden="1" customHeight="1" outlineLevel="2" thickBot="1">
      <c r="B154" s="39" t="s">
        <v>234</v>
      </c>
      <c r="C154" s="44" t="s">
        <v>243</v>
      </c>
      <c r="D154" s="45" t="s">
        <v>244</v>
      </c>
      <c r="E154" s="41">
        <f>E155</f>
        <v>2700000</v>
      </c>
    </row>
    <row r="155" spans="2:5" s="51" customFormat="1" ht="39.75" hidden="1" customHeight="1" outlineLevel="2" thickBot="1">
      <c r="B155" s="15" t="s">
        <v>234</v>
      </c>
      <c r="C155" s="4" t="s">
        <v>245</v>
      </c>
      <c r="D155" s="64" t="s">
        <v>481</v>
      </c>
      <c r="E155" s="41">
        <v>2700000</v>
      </c>
    </row>
    <row r="156" spans="2:5" s="51" customFormat="1" ht="39.75" hidden="1" customHeight="1" outlineLevel="2" thickBot="1">
      <c r="B156" s="12" t="s">
        <v>234</v>
      </c>
      <c r="C156" s="18" t="s">
        <v>139</v>
      </c>
      <c r="D156" s="12" t="s">
        <v>140</v>
      </c>
      <c r="E156" s="41">
        <f>E157</f>
        <v>30850000</v>
      </c>
    </row>
    <row r="157" spans="2:5" s="51" customFormat="1" ht="39.75" hidden="1" customHeight="1" outlineLevel="2" thickBot="1">
      <c r="B157" s="39" t="s">
        <v>234</v>
      </c>
      <c r="C157" s="44" t="s">
        <v>243</v>
      </c>
      <c r="D157" s="45" t="s">
        <v>244</v>
      </c>
      <c r="E157" s="41">
        <f>E158</f>
        <v>30850000</v>
      </c>
    </row>
    <row r="158" spans="2:5" s="51" customFormat="1" ht="39.75" hidden="1" customHeight="1" outlineLevel="2" thickBot="1">
      <c r="B158" s="15" t="s">
        <v>234</v>
      </c>
      <c r="C158" s="4" t="s">
        <v>245</v>
      </c>
      <c r="D158" s="64" t="s">
        <v>482</v>
      </c>
      <c r="E158" s="41">
        <v>30850000</v>
      </c>
    </row>
    <row r="159" spans="2:5" s="51" customFormat="1" ht="39.75" hidden="1" customHeight="1" outlineLevel="2" thickBot="1">
      <c r="B159" s="12" t="s">
        <v>234</v>
      </c>
      <c r="C159" s="18" t="s">
        <v>139</v>
      </c>
      <c r="D159" s="12" t="s">
        <v>140</v>
      </c>
      <c r="E159" s="41">
        <f>E160</f>
        <v>5021239.21</v>
      </c>
    </row>
    <row r="160" spans="2:5" s="51" customFormat="1" ht="39.75" hidden="1" customHeight="1" outlineLevel="2" thickBot="1">
      <c r="B160" s="39" t="s">
        <v>234</v>
      </c>
      <c r="C160" s="44" t="s">
        <v>243</v>
      </c>
      <c r="D160" s="45" t="s">
        <v>244</v>
      </c>
      <c r="E160" s="41">
        <f>E161</f>
        <v>5021239.21</v>
      </c>
    </row>
    <row r="161" spans="2:5" s="51" customFormat="1" ht="39.75" hidden="1" customHeight="1" outlineLevel="2" thickBot="1">
      <c r="B161" s="15" t="s">
        <v>234</v>
      </c>
      <c r="C161" s="35" t="s">
        <v>245</v>
      </c>
      <c r="D161" s="35" t="s">
        <v>483</v>
      </c>
      <c r="E161" s="41">
        <v>5021239.21</v>
      </c>
    </row>
    <row r="162" spans="2:5" s="51" customFormat="1" ht="39.75" customHeight="1" outlineLevel="1" collapsed="1" thickBot="1">
      <c r="B162" s="102" t="s">
        <v>242</v>
      </c>
      <c r="C162" s="103"/>
      <c r="D162" s="103"/>
      <c r="E162" s="41">
        <f>E120+E123++E126+E129+E132+E135+E138+E141+E144+E147+E150+E153+E156+E159</f>
        <v>1952571239.21</v>
      </c>
    </row>
    <row r="163" spans="2:5" s="51" customFormat="1" ht="29.25" hidden="1" customHeight="1" outlineLevel="2" thickBot="1">
      <c r="B163" s="12" t="s">
        <v>246</v>
      </c>
      <c r="C163" s="12" t="s">
        <v>43</v>
      </c>
      <c r="D163" s="12" t="s">
        <v>44</v>
      </c>
      <c r="E163" s="43">
        <f>E164</f>
        <v>1518000</v>
      </c>
    </row>
    <row r="164" spans="2:5" s="51" customFormat="1" ht="29.25" hidden="1" customHeight="1" outlineLevel="2" thickBot="1">
      <c r="B164" s="39" t="s">
        <v>247</v>
      </c>
      <c r="C164" s="44" t="s">
        <v>65</v>
      </c>
      <c r="D164" s="45" t="s">
        <v>66</v>
      </c>
      <c r="E164" s="40">
        <f>E165</f>
        <v>1518000</v>
      </c>
    </row>
    <row r="165" spans="2:5" s="51" customFormat="1" ht="29.25" hidden="1" customHeight="1" outlineLevel="2" thickBot="1">
      <c r="B165" s="15" t="s">
        <v>247</v>
      </c>
      <c r="C165" s="4" t="s">
        <v>71</v>
      </c>
      <c r="D165" s="64" t="s">
        <v>72</v>
      </c>
      <c r="E165" s="35">
        <v>1518000</v>
      </c>
    </row>
    <row r="166" spans="2:5" s="51" customFormat="1" ht="29.25" hidden="1" customHeight="1" outlineLevel="2" thickBot="1">
      <c r="B166" s="12" t="s">
        <v>246</v>
      </c>
      <c r="C166" s="12" t="s">
        <v>99</v>
      </c>
      <c r="D166" s="12" t="s">
        <v>100</v>
      </c>
      <c r="E166" s="43">
        <f>E167+E170</f>
        <v>6175040</v>
      </c>
    </row>
    <row r="167" spans="2:5" s="51" customFormat="1" ht="29.25" hidden="1" customHeight="1" outlineLevel="2" thickBot="1">
      <c r="B167" s="39" t="s">
        <v>247</v>
      </c>
      <c r="C167" s="44" t="s">
        <v>101</v>
      </c>
      <c r="D167" s="45" t="s">
        <v>102</v>
      </c>
      <c r="E167" s="40">
        <f>E168+E169</f>
        <v>1228565</v>
      </c>
    </row>
    <row r="168" spans="2:5" s="51" customFormat="1" ht="29.25" hidden="1" customHeight="1" outlineLevel="2" thickBot="1">
      <c r="B168" s="15" t="s">
        <v>247</v>
      </c>
      <c r="C168" s="4" t="s">
        <v>105</v>
      </c>
      <c r="D168" s="64" t="s">
        <v>106</v>
      </c>
      <c r="E168" s="35">
        <v>628565</v>
      </c>
    </row>
    <row r="169" spans="2:5" s="51" customFormat="1" ht="29.25" hidden="1" customHeight="1" outlineLevel="2" thickBot="1">
      <c r="B169" s="15" t="s">
        <v>247</v>
      </c>
      <c r="C169" s="4" t="s">
        <v>295</v>
      </c>
      <c r="D169" s="64" t="s">
        <v>296</v>
      </c>
      <c r="E169" s="37">
        <v>600000</v>
      </c>
    </row>
    <row r="170" spans="2:5" s="51" customFormat="1" ht="29.25" hidden="1" customHeight="1" outlineLevel="2" thickBot="1">
      <c r="B170" s="39" t="s">
        <v>247</v>
      </c>
      <c r="C170" s="44" t="s">
        <v>125</v>
      </c>
      <c r="D170" s="45" t="s">
        <v>126</v>
      </c>
      <c r="E170" s="40">
        <f>E171+E173+E172</f>
        <v>4946475</v>
      </c>
    </row>
    <row r="171" spans="2:5" s="51" customFormat="1" ht="29.25" hidden="1" customHeight="1" outlineLevel="2" thickBot="1">
      <c r="B171" s="15" t="s">
        <v>247</v>
      </c>
      <c r="C171" s="4" t="s">
        <v>127</v>
      </c>
      <c r="D171" s="64" t="s">
        <v>430</v>
      </c>
      <c r="E171" s="35">
        <v>401475</v>
      </c>
    </row>
    <row r="172" spans="2:5" s="51" customFormat="1" ht="29.25" hidden="1" customHeight="1" outlineLevel="2" thickBot="1">
      <c r="B172" s="15" t="s">
        <v>247</v>
      </c>
      <c r="C172" s="4" t="s">
        <v>131</v>
      </c>
      <c r="D172" s="64" t="s">
        <v>132</v>
      </c>
      <c r="E172" s="35">
        <v>3045000</v>
      </c>
    </row>
    <row r="173" spans="2:5" s="51" customFormat="1" ht="29.25" hidden="1" customHeight="1" outlineLevel="2" thickBot="1">
      <c r="B173" s="15" t="s">
        <v>247</v>
      </c>
      <c r="C173" s="4" t="s">
        <v>137</v>
      </c>
      <c r="D173" s="64" t="s">
        <v>427</v>
      </c>
      <c r="E173" s="37">
        <v>1500000</v>
      </c>
    </row>
    <row r="174" spans="2:5" s="51" customFormat="1" ht="39.75" hidden="1" customHeight="1" outlineLevel="2" thickBot="1">
      <c r="B174" s="12" t="s">
        <v>246</v>
      </c>
      <c r="C174" s="18" t="s">
        <v>211</v>
      </c>
      <c r="D174" s="12" t="s">
        <v>212</v>
      </c>
      <c r="E174" s="43">
        <f>E175</f>
        <v>55000000</v>
      </c>
    </row>
    <row r="175" spans="2:5" ht="29.25" hidden="1" customHeight="1" outlineLevel="2" thickBot="1">
      <c r="B175" s="39" t="s">
        <v>246</v>
      </c>
      <c r="C175" s="38" t="s">
        <v>213</v>
      </c>
      <c r="D175" s="39" t="s">
        <v>214</v>
      </c>
      <c r="E175" s="40">
        <f>E176</f>
        <v>55000000</v>
      </c>
    </row>
    <row r="176" spans="2:5" ht="29.25" hidden="1" customHeight="1" outlineLevel="2" thickBot="1">
      <c r="B176" s="16" t="s">
        <v>247</v>
      </c>
      <c r="C176" s="14" t="s">
        <v>215</v>
      </c>
      <c r="D176" s="16" t="s">
        <v>216</v>
      </c>
      <c r="E176" s="36">
        <v>55000000</v>
      </c>
    </row>
    <row r="177" spans="2:5" s="51" customFormat="1" ht="29.25" hidden="1" customHeight="1" outlineLevel="2" thickBot="1">
      <c r="B177" s="12" t="s">
        <v>246</v>
      </c>
      <c r="C177" s="12" t="s">
        <v>139</v>
      </c>
      <c r="D177" s="12" t="s">
        <v>140</v>
      </c>
      <c r="E177" s="43">
        <f>E178</f>
        <v>57536955.310000002</v>
      </c>
    </row>
    <row r="178" spans="2:5" s="51" customFormat="1" ht="29.25" hidden="1" customHeight="1" outlineLevel="2" thickBot="1">
      <c r="B178" s="39" t="s">
        <v>247</v>
      </c>
      <c r="C178" s="44" t="s">
        <v>141</v>
      </c>
      <c r="D178" s="45" t="s">
        <v>142</v>
      </c>
      <c r="E178" s="40">
        <f>E179+E180+E181+E182</f>
        <v>57536955.310000002</v>
      </c>
    </row>
    <row r="179" spans="2:5" s="51" customFormat="1" ht="29.25" hidden="1" customHeight="1" outlineLevel="2" thickBot="1">
      <c r="B179" s="15" t="s">
        <v>247</v>
      </c>
      <c r="C179" s="4" t="s">
        <v>143</v>
      </c>
      <c r="D179" s="64" t="s">
        <v>144</v>
      </c>
      <c r="E179" s="35">
        <v>41721102</v>
      </c>
    </row>
    <row r="180" spans="2:5" s="51" customFormat="1" ht="29.25" hidden="1" customHeight="1" outlineLevel="2" thickBot="1">
      <c r="B180" s="15" t="s">
        <v>247</v>
      </c>
      <c r="C180" s="4" t="s">
        <v>147</v>
      </c>
      <c r="D180" s="64" t="s">
        <v>428</v>
      </c>
      <c r="E180" s="35">
        <v>590000</v>
      </c>
    </row>
    <row r="181" spans="2:5" s="51" customFormat="1" ht="29.25" hidden="1" customHeight="1" outlineLevel="2" thickBot="1">
      <c r="B181" s="15" t="s">
        <v>247</v>
      </c>
      <c r="C181" s="4" t="s">
        <v>299</v>
      </c>
      <c r="D181" s="64" t="s">
        <v>300</v>
      </c>
      <c r="E181" s="35">
        <v>10690000</v>
      </c>
    </row>
    <row r="182" spans="2:5" s="51" customFormat="1" ht="29.25" hidden="1" customHeight="1" outlineLevel="2" thickBot="1">
      <c r="B182" s="15" t="s">
        <v>247</v>
      </c>
      <c r="C182" s="4" t="s">
        <v>149</v>
      </c>
      <c r="D182" s="64" t="s">
        <v>487</v>
      </c>
      <c r="E182" s="35">
        <v>4535853.3099999996</v>
      </c>
    </row>
    <row r="183" spans="2:5" ht="29.25" hidden="1" customHeight="1" outlineLevel="2" thickBot="1">
      <c r="B183" s="12" t="s">
        <v>248</v>
      </c>
      <c r="C183" s="18" t="s">
        <v>217</v>
      </c>
      <c r="D183" s="12" t="s">
        <v>218</v>
      </c>
      <c r="E183" s="42">
        <f>E184+E209</f>
        <v>938421944.56999993</v>
      </c>
    </row>
    <row r="184" spans="2:5" ht="29.25" hidden="1" customHeight="1" outlineLevel="2" thickBot="1">
      <c r="B184" s="39" t="s">
        <v>246</v>
      </c>
      <c r="C184" s="19" t="s">
        <v>219</v>
      </c>
      <c r="D184" s="20" t="s">
        <v>220</v>
      </c>
      <c r="E184" s="41">
        <f>E185+E207</f>
        <v>294652323.56999999</v>
      </c>
    </row>
    <row r="185" spans="2:5" ht="29.25" hidden="1" customHeight="1" outlineLevel="2" thickBot="1">
      <c r="B185" s="20" t="s">
        <v>246</v>
      </c>
      <c r="C185" s="38" t="s">
        <v>221</v>
      </c>
      <c r="D185" s="39" t="s">
        <v>222</v>
      </c>
      <c r="E185" s="40">
        <f>SUM(E186:E206)</f>
        <v>224652323.56999999</v>
      </c>
    </row>
    <row r="186" spans="2:5" s="51" customFormat="1" ht="29.25" hidden="1" customHeight="1" outlineLevel="2" thickBot="1">
      <c r="B186" s="16" t="s">
        <v>246</v>
      </c>
      <c r="C186" s="13" t="s">
        <v>221</v>
      </c>
      <c r="D186" s="55" t="s">
        <v>489</v>
      </c>
      <c r="E186" s="35">
        <v>27000000</v>
      </c>
    </row>
    <row r="187" spans="2:5" s="51" customFormat="1" ht="29.25" hidden="1" customHeight="1" outlineLevel="2" thickBot="1">
      <c r="B187" s="16" t="s">
        <v>246</v>
      </c>
      <c r="C187" s="13" t="s">
        <v>221</v>
      </c>
      <c r="D187" s="55" t="s">
        <v>490</v>
      </c>
      <c r="E187" s="35">
        <v>3000000</v>
      </c>
    </row>
    <row r="188" spans="2:5" s="51" customFormat="1" ht="29.25" hidden="1" customHeight="1" outlineLevel="2" thickBot="1">
      <c r="B188" s="16" t="s">
        <v>246</v>
      </c>
      <c r="C188" s="13" t="s">
        <v>221</v>
      </c>
      <c r="D188" s="55" t="s">
        <v>491</v>
      </c>
      <c r="E188" s="35">
        <v>7000000</v>
      </c>
    </row>
    <row r="189" spans="2:5" s="51" customFormat="1" ht="29.25" hidden="1" customHeight="1" outlineLevel="2" thickBot="1">
      <c r="B189" s="16" t="s">
        <v>246</v>
      </c>
      <c r="C189" s="13" t="s">
        <v>221</v>
      </c>
      <c r="D189" s="55" t="s">
        <v>263</v>
      </c>
      <c r="E189" s="35">
        <v>20500000</v>
      </c>
    </row>
    <row r="190" spans="2:5" s="51" customFormat="1" ht="29.25" hidden="1" customHeight="1" outlineLevel="2" thickBot="1">
      <c r="B190" s="16" t="s">
        <v>246</v>
      </c>
      <c r="C190" s="13" t="s">
        <v>221</v>
      </c>
      <c r="D190" s="55" t="s">
        <v>492</v>
      </c>
      <c r="E190" s="35">
        <v>7000000</v>
      </c>
    </row>
    <row r="191" spans="2:5" s="51" customFormat="1" ht="29.25" hidden="1" customHeight="1" outlineLevel="2" thickBot="1">
      <c r="B191" s="16" t="s">
        <v>246</v>
      </c>
      <c r="C191" s="13" t="s">
        <v>221</v>
      </c>
      <c r="D191" s="55" t="s">
        <v>493</v>
      </c>
      <c r="E191" s="35">
        <v>12450269.300000001</v>
      </c>
    </row>
    <row r="192" spans="2:5" s="51" customFormat="1" ht="29.25" hidden="1" customHeight="1" outlineLevel="2" thickBot="1">
      <c r="B192" s="16" t="s">
        <v>246</v>
      </c>
      <c r="C192" s="13" t="s">
        <v>221</v>
      </c>
      <c r="D192" s="55" t="s">
        <v>494</v>
      </c>
      <c r="E192" s="35">
        <v>9068366.0999999996</v>
      </c>
    </row>
    <row r="193" spans="2:5" s="51" customFormat="1" ht="29.25" hidden="1" customHeight="1" outlineLevel="2" thickBot="1">
      <c r="B193" s="16" t="s">
        <v>246</v>
      </c>
      <c r="C193" s="13" t="s">
        <v>221</v>
      </c>
      <c r="D193" s="55" t="s">
        <v>264</v>
      </c>
      <c r="E193" s="35">
        <v>2990000</v>
      </c>
    </row>
    <row r="194" spans="2:5" s="51" customFormat="1" ht="29.25" hidden="1" customHeight="1" outlineLevel="2" thickBot="1">
      <c r="B194" s="16" t="s">
        <v>246</v>
      </c>
      <c r="C194" s="13" t="s">
        <v>221</v>
      </c>
      <c r="D194" s="55" t="s">
        <v>495</v>
      </c>
      <c r="E194" s="35">
        <v>8000000</v>
      </c>
    </row>
    <row r="195" spans="2:5" s="51" customFormat="1" ht="29.25" hidden="1" customHeight="1" outlineLevel="2" thickBot="1">
      <c r="B195" s="16" t="s">
        <v>246</v>
      </c>
      <c r="C195" s="13" t="s">
        <v>221</v>
      </c>
      <c r="D195" s="55" t="s">
        <v>496</v>
      </c>
      <c r="E195" s="35">
        <v>6750000</v>
      </c>
    </row>
    <row r="196" spans="2:5" s="51" customFormat="1" ht="29.25" hidden="1" customHeight="1" outlineLevel="2" thickBot="1">
      <c r="B196" s="16" t="s">
        <v>246</v>
      </c>
      <c r="C196" s="13" t="s">
        <v>221</v>
      </c>
      <c r="D196" s="55" t="s">
        <v>265</v>
      </c>
      <c r="E196" s="35">
        <v>9975000</v>
      </c>
    </row>
    <row r="197" spans="2:5" s="51" customFormat="1" ht="29.25" hidden="1" customHeight="1" outlineLevel="2" thickBot="1">
      <c r="B197" s="16" t="s">
        <v>246</v>
      </c>
      <c r="C197" s="13" t="s">
        <v>221</v>
      </c>
      <c r="D197" s="55" t="s">
        <v>266</v>
      </c>
      <c r="E197" s="35">
        <v>8075000</v>
      </c>
    </row>
    <row r="198" spans="2:5" s="51" customFormat="1" ht="29.25" hidden="1" customHeight="1" outlineLevel="2" thickBot="1">
      <c r="B198" s="16" t="s">
        <v>246</v>
      </c>
      <c r="C198" s="13" t="s">
        <v>221</v>
      </c>
      <c r="D198" s="55" t="s">
        <v>497</v>
      </c>
      <c r="E198" s="35">
        <v>2823169.66</v>
      </c>
    </row>
    <row r="199" spans="2:5" s="51" customFormat="1" ht="29.25" hidden="1" customHeight="1" outlineLevel="2" thickBot="1">
      <c r="B199" s="16" t="s">
        <v>246</v>
      </c>
      <c r="C199" s="13" t="s">
        <v>221</v>
      </c>
      <c r="D199" s="55" t="s">
        <v>498</v>
      </c>
      <c r="E199" s="35">
        <v>1775694.04</v>
      </c>
    </row>
    <row r="200" spans="2:5" s="51" customFormat="1" ht="29.25" hidden="1" customHeight="1" outlineLevel="2" thickBot="1">
      <c r="B200" s="16" t="s">
        <v>246</v>
      </c>
      <c r="C200" s="13" t="s">
        <v>221</v>
      </c>
      <c r="D200" s="55" t="s">
        <v>499</v>
      </c>
      <c r="E200" s="35">
        <v>7000000</v>
      </c>
    </row>
    <row r="201" spans="2:5" s="51" customFormat="1" ht="29.25" hidden="1" customHeight="1" outlineLevel="2" thickBot="1">
      <c r="B201" s="16" t="s">
        <v>246</v>
      </c>
      <c r="C201" s="13" t="s">
        <v>221</v>
      </c>
      <c r="D201" s="55" t="s">
        <v>500</v>
      </c>
      <c r="E201" s="35">
        <v>700000</v>
      </c>
    </row>
    <row r="202" spans="2:5" s="51" customFormat="1" ht="29.25" hidden="1" customHeight="1" outlineLevel="2" thickBot="1">
      <c r="B202" s="16" t="s">
        <v>246</v>
      </c>
      <c r="C202" s="13" t="s">
        <v>221</v>
      </c>
      <c r="D202" s="55" t="s">
        <v>501</v>
      </c>
      <c r="E202" s="35">
        <v>35536308.469999999</v>
      </c>
    </row>
    <row r="203" spans="2:5" s="51" customFormat="1" ht="29.25" hidden="1" customHeight="1" outlineLevel="2" thickBot="1">
      <c r="B203" s="16" t="s">
        <v>246</v>
      </c>
      <c r="C203" s="13" t="s">
        <v>221</v>
      </c>
      <c r="D203" s="55" t="s">
        <v>502</v>
      </c>
      <c r="E203" s="35">
        <v>24790850</v>
      </c>
    </row>
    <row r="204" spans="2:5" s="51" customFormat="1" ht="29.25" hidden="1" customHeight="1" outlineLevel="2" thickBot="1">
      <c r="B204" s="16" t="s">
        <v>246</v>
      </c>
      <c r="C204" s="13" t="s">
        <v>221</v>
      </c>
      <c r="D204" s="55" t="s">
        <v>503</v>
      </c>
      <c r="E204" s="35">
        <v>3500000</v>
      </c>
    </row>
    <row r="205" spans="2:5" s="51" customFormat="1" ht="29.25" hidden="1" customHeight="1" outlineLevel="2" thickBot="1">
      <c r="B205" s="16" t="s">
        <v>246</v>
      </c>
      <c r="C205" s="13" t="s">
        <v>221</v>
      </c>
      <c r="D205" s="55" t="s">
        <v>504</v>
      </c>
      <c r="E205" s="35">
        <v>25000000</v>
      </c>
    </row>
    <row r="206" spans="2:5" s="51" customFormat="1" ht="29.25" hidden="1" customHeight="1" outlineLevel="2" thickBot="1">
      <c r="B206" s="16" t="s">
        <v>246</v>
      </c>
      <c r="C206" s="13" t="s">
        <v>221</v>
      </c>
      <c r="D206" s="55" t="s">
        <v>505</v>
      </c>
      <c r="E206" s="35">
        <v>1717666</v>
      </c>
    </row>
    <row r="207" spans="2:5" s="51" customFormat="1" ht="29.25" hidden="1" customHeight="1" outlineLevel="2" thickBot="1">
      <c r="B207" s="39" t="s">
        <v>246</v>
      </c>
      <c r="C207" s="95" t="s">
        <v>484</v>
      </c>
      <c r="D207" s="96" t="s">
        <v>485</v>
      </c>
      <c r="E207" s="97">
        <v>70000000</v>
      </c>
    </row>
    <row r="208" spans="2:5" s="51" customFormat="1" ht="29.25" hidden="1" customHeight="1" outlineLevel="2" thickBot="1">
      <c r="B208" s="16" t="s">
        <v>246</v>
      </c>
      <c r="C208" s="93" t="s">
        <v>484</v>
      </c>
      <c r="D208" s="55" t="s">
        <v>486</v>
      </c>
      <c r="E208" s="94">
        <v>70000000</v>
      </c>
    </row>
    <row r="209" spans="2:5" ht="29.25" hidden="1" customHeight="1" outlineLevel="2" thickBot="1">
      <c r="B209" s="39" t="s">
        <v>246</v>
      </c>
      <c r="C209" s="19" t="s">
        <v>223</v>
      </c>
      <c r="D209" s="20" t="s">
        <v>224</v>
      </c>
      <c r="E209" s="41">
        <f>E210+E235</f>
        <v>643769621</v>
      </c>
    </row>
    <row r="210" spans="2:5" ht="29.25" hidden="1" customHeight="1" outlineLevel="2" thickBot="1">
      <c r="B210" s="20" t="s">
        <v>246</v>
      </c>
      <c r="C210" s="38" t="s">
        <v>225</v>
      </c>
      <c r="D210" s="39" t="s">
        <v>226</v>
      </c>
      <c r="E210" s="40">
        <f>SUM(E211:E234)</f>
        <v>625769621</v>
      </c>
    </row>
    <row r="211" spans="2:5" s="51" customFormat="1" ht="29.25" hidden="1" customHeight="1" outlineLevel="2" thickBot="1">
      <c r="B211" s="16" t="s">
        <v>246</v>
      </c>
      <c r="C211" s="13" t="s">
        <v>225</v>
      </c>
      <c r="D211" s="55" t="s">
        <v>488</v>
      </c>
      <c r="E211" s="35">
        <v>9620000</v>
      </c>
    </row>
    <row r="212" spans="2:5" s="51" customFormat="1" ht="29.25" hidden="1" customHeight="1" outlineLevel="2" thickBot="1">
      <c r="B212" s="16" t="s">
        <v>246</v>
      </c>
      <c r="C212" s="13" t="s">
        <v>225</v>
      </c>
      <c r="D212" s="55" t="s">
        <v>267</v>
      </c>
      <c r="E212" s="35">
        <v>21000000</v>
      </c>
    </row>
    <row r="213" spans="2:5" s="51" customFormat="1" ht="29.25" hidden="1" customHeight="1" outlineLevel="2" thickBot="1">
      <c r="B213" s="16" t="s">
        <v>246</v>
      </c>
      <c r="C213" s="13" t="s">
        <v>225</v>
      </c>
      <c r="D213" s="55" t="s">
        <v>506</v>
      </c>
      <c r="E213" s="35">
        <v>35667664</v>
      </c>
    </row>
    <row r="214" spans="2:5" s="51" customFormat="1" ht="29.25" hidden="1" customHeight="1" outlineLevel="2" thickBot="1">
      <c r="B214" s="16" t="s">
        <v>246</v>
      </c>
      <c r="C214" s="13" t="s">
        <v>225</v>
      </c>
      <c r="D214" s="55" t="s">
        <v>507</v>
      </c>
      <c r="E214" s="35">
        <v>25598156</v>
      </c>
    </row>
    <row r="215" spans="2:5" s="51" customFormat="1" ht="29.25" hidden="1" customHeight="1" outlineLevel="2" thickBot="1">
      <c r="B215" s="16" t="s">
        <v>246</v>
      </c>
      <c r="C215" s="13" t="s">
        <v>225</v>
      </c>
      <c r="D215" s="55" t="s">
        <v>508</v>
      </c>
      <c r="E215" s="35">
        <v>60000000</v>
      </c>
    </row>
    <row r="216" spans="2:5" s="51" customFormat="1" ht="29.25" hidden="1" customHeight="1" outlineLevel="2" thickBot="1">
      <c r="B216" s="16" t="s">
        <v>246</v>
      </c>
      <c r="C216" s="13" t="s">
        <v>225</v>
      </c>
      <c r="D216" s="55" t="s">
        <v>268</v>
      </c>
      <c r="E216" s="35">
        <v>23750000</v>
      </c>
    </row>
    <row r="217" spans="2:5" s="51" customFormat="1" ht="29.25" hidden="1" customHeight="1" outlineLevel="2" thickBot="1">
      <c r="B217" s="16" t="s">
        <v>246</v>
      </c>
      <c r="C217" s="13" t="s">
        <v>225</v>
      </c>
      <c r="D217" s="55" t="s">
        <v>269</v>
      </c>
      <c r="E217" s="35">
        <v>55381402</v>
      </c>
    </row>
    <row r="218" spans="2:5" s="51" customFormat="1" ht="29.25" hidden="1" customHeight="1" outlineLevel="2" thickBot="1">
      <c r="B218" s="16" t="s">
        <v>246</v>
      </c>
      <c r="C218" s="13" t="s">
        <v>225</v>
      </c>
      <c r="D218" s="55" t="s">
        <v>509</v>
      </c>
      <c r="E218" s="35">
        <v>11097000</v>
      </c>
    </row>
    <row r="219" spans="2:5" s="51" customFormat="1" ht="29.25" hidden="1" customHeight="1" outlineLevel="2" thickBot="1">
      <c r="B219" s="16" t="s">
        <v>246</v>
      </c>
      <c r="C219" s="13" t="s">
        <v>225</v>
      </c>
      <c r="D219" s="55" t="s">
        <v>510</v>
      </c>
      <c r="E219" s="35">
        <v>27160000</v>
      </c>
    </row>
    <row r="220" spans="2:5" s="51" customFormat="1" ht="29.25" hidden="1" customHeight="1" outlineLevel="2" thickBot="1">
      <c r="B220" s="16" t="s">
        <v>246</v>
      </c>
      <c r="C220" s="13" t="s">
        <v>225</v>
      </c>
      <c r="D220" s="55" t="s">
        <v>511</v>
      </c>
      <c r="E220" s="35">
        <v>14712593</v>
      </c>
    </row>
    <row r="221" spans="2:5" s="51" customFormat="1" ht="29.25" hidden="1" customHeight="1" outlineLevel="2" thickBot="1">
      <c r="B221" s="16" t="s">
        <v>246</v>
      </c>
      <c r="C221" s="13" t="s">
        <v>225</v>
      </c>
      <c r="D221" s="55" t="s">
        <v>270</v>
      </c>
      <c r="E221" s="35">
        <v>11916069</v>
      </c>
    </row>
    <row r="222" spans="2:5" s="51" customFormat="1" ht="29.25" hidden="1" customHeight="1" outlineLevel="2" thickBot="1">
      <c r="B222" s="16" t="s">
        <v>246</v>
      </c>
      <c r="C222" s="13" t="s">
        <v>225</v>
      </c>
      <c r="D222" s="55" t="s">
        <v>512</v>
      </c>
      <c r="E222" s="35">
        <v>13373841</v>
      </c>
    </row>
    <row r="223" spans="2:5" s="51" customFormat="1" ht="29.25" hidden="1" customHeight="1" outlineLevel="2" thickBot="1">
      <c r="B223" s="16" t="s">
        <v>246</v>
      </c>
      <c r="C223" s="13" t="s">
        <v>225</v>
      </c>
      <c r="D223" s="55" t="s">
        <v>513</v>
      </c>
      <c r="E223" s="35">
        <v>31555627</v>
      </c>
    </row>
    <row r="224" spans="2:5" s="51" customFormat="1" ht="29.25" hidden="1" customHeight="1" outlineLevel="2" thickBot="1">
      <c r="B224" s="16" t="s">
        <v>246</v>
      </c>
      <c r="C224" s="13" t="s">
        <v>225</v>
      </c>
      <c r="D224" s="55" t="s">
        <v>514</v>
      </c>
      <c r="E224" s="35">
        <v>39063120</v>
      </c>
    </row>
    <row r="225" spans="2:5" s="51" customFormat="1" ht="29.25" hidden="1" customHeight="1" outlineLevel="2" thickBot="1">
      <c r="B225" s="16" t="s">
        <v>246</v>
      </c>
      <c r="C225" s="13" t="s">
        <v>225</v>
      </c>
      <c r="D225" s="55" t="s">
        <v>515</v>
      </c>
      <c r="E225" s="35">
        <v>18470510</v>
      </c>
    </row>
    <row r="226" spans="2:5" s="51" customFormat="1" ht="57.75" hidden="1" customHeight="1" outlineLevel="2" thickBot="1">
      <c r="B226" s="16" t="s">
        <v>246</v>
      </c>
      <c r="C226" s="13" t="s">
        <v>225</v>
      </c>
      <c r="D226" s="55" t="s">
        <v>516</v>
      </c>
      <c r="E226" s="35">
        <v>20175000</v>
      </c>
    </row>
    <row r="227" spans="2:5" s="51" customFormat="1" ht="29.25" hidden="1" customHeight="1" outlineLevel="2" thickBot="1">
      <c r="B227" s="16" t="s">
        <v>246</v>
      </c>
      <c r="C227" s="13" t="s">
        <v>225</v>
      </c>
      <c r="D227" s="55" t="s">
        <v>517</v>
      </c>
      <c r="E227" s="35">
        <v>42088418</v>
      </c>
    </row>
    <row r="228" spans="2:5" s="51" customFormat="1" ht="29.25" hidden="1" customHeight="1" outlineLevel="2" thickBot="1">
      <c r="B228" s="16" t="s">
        <v>246</v>
      </c>
      <c r="C228" s="13" t="s">
        <v>225</v>
      </c>
      <c r="D228" s="55" t="s">
        <v>518</v>
      </c>
      <c r="E228" s="35">
        <v>30156745</v>
      </c>
    </row>
    <row r="229" spans="2:5" s="51" customFormat="1" ht="29.25" hidden="1" customHeight="1" outlineLevel="2" thickBot="1">
      <c r="B229" s="16" t="s">
        <v>246</v>
      </c>
      <c r="C229" s="13" t="s">
        <v>225</v>
      </c>
      <c r="D229" s="55" t="s">
        <v>519</v>
      </c>
      <c r="E229" s="35">
        <v>44800000</v>
      </c>
    </row>
    <row r="230" spans="2:5" s="51" customFormat="1" ht="29.25" hidden="1" customHeight="1" outlineLevel="2" thickBot="1">
      <c r="B230" s="16" t="s">
        <v>246</v>
      </c>
      <c r="C230" s="13" t="s">
        <v>225</v>
      </c>
      <c r="D230" s="55" t="s">
        <v>271</v>
      </c>
      <c r="E230" s="35">
        <v>24906168</v>
      </c>
    </row>
    <row r="231" spans="2:5" s="51" customFormat="1" ht="29.25" hidden="1" customHeight="1" outlineLevel="2" thickBot="1">
      <c r="B231" s="16" t="s">
        <v>246</v>
      </c>
      <c r="C231" s="13" t="s">
        <v>225</v>
      </c>
      <c r="D231" s="55" t="s">
        <v>272</v>
      </c>
      <c r="E231" s="35">
        <v>22995000</v>
      </c>
    </row>
    <row r="232" spans="2:5" s="51" customFormat="1" ht="29.25" hidden="1" customHeight="1" outlineLevel="2" thickBot="1">
      <c r="B232" s="16" t="s">
        <v>246</v>
      </c>
      <c r="C232" s="13" t="s">
        <v>225</v>
      </c>
      <c r="D232" s="55" t="s">
        <v>520</v>
      </c>
      <c r="E232" s="35">
        <v>8000000</v>
      </c>
    </row>
    <row r="233" spans="2:5" s="51" customFormat="1" ht="29.25" hidden="1" customHeight="1" outlineLevel="2" thickBot="1">
      <c r="B233" s="16" t="s">
        <v>246</v>
      </c>
      <c r="C233" s="13" t="s">
        <v>225</v>
      </c>
      <c r="D233" s="55" t="s">
        <v>521</v>
      </c>
      <c r="E233" s="35">
        <v>24906168</v>
      </c>
    </row>
    <row r="234" spans="2:5" s="51" customFormat="1" ht="29.25" hidden="1" customHeight="1" outlineLevel="2" thickBot="1">
      <c r="B234" s="16" t="s">
        <v>246</v>
      </c>
      <c r="C234" s="13" t="s">
        <v>225</v>
      </c>
      <c r="D234" s="55" t="s">
        <v>522</v>
      </c>
      <c r="E234" s="35">
        <v>9376140</v>
      </c>
    </row>
    <row r="235" spans="2:5" s="51" customFormat="1" ht="29.25" hidden="1" customHeight="1" outlineLevel="2" thickBot="1">
      <c r="B235" s="20" t="s">
        <v>246</v>
      </c>
      <c r="C235" s="38" t="s">
        <v>523</v>
      </c>
      <c r="D235" s="39" t="s">
        <v>524</v>
      </c>
      <c r="E235" s="40">
        <f>E236</f>
        <v>18000000</v>
      </c>
    </row>
    <row r="236" spans="2:5" s="51" customFormat="1" ht="29.25" hidden="1" customHeight="1" outlineLevel="2" thickBot="1">
      <c r="B236" s="16" t="s">
        <v>246</v>
      </c>
      <c r="C236" s="13" t="s">
        <v>523</v>
      </c>
      <c r="D236" s="55" t="s">
        <v>525</v>
      </c>
      <c r="E236" s="35">
        <v>18000000</v>
      </c>
    </row>
    <row r="237" spans="2:5" ht="29.25" hidden="1" customHeight="1" outlineLevel="2" thickBot="1">
      <c r="B237" s="12" t="s">
        <v>248</v>
      </c>
      <c r="C237" s="18" t="s">
        <v>227</v>
      </c>
      <c r="D237" s="12" t="s">
        <v>228</v>
      </c>
      <c r="E237" s="42">
        <f>E238</f>
        <v>45000000</v>
      </c>
    </row>
    <row r="238" spans="2:5" ht="29.25" hidden="1" customHeight="1" outlineLevel="2" thickBot="1">
      <c r="B238" s="20" t="s">
        <v>246</v>
      </c>
      <c r="C238" s="38" t="s">
        <v>229</v>
      </c>
      <c r="D238" s="39" t="s">
        <v>230</v>
      </c>
      <c r="E238" s="40">
        <f>E239</f>
        <v>45000000</v>
      </c>
    </row>
    <row r="239" spans="2:5" ht="29.25" hidden="1" customHeight="1" outlineLevel="2" thickBot="1">
      <c r="B239" s="16" t="s">
        <v>246</v>
      </c>
      <c r="C239" s="14" t="s">
        <v>231</v>
      </c>
      <c r="D239" s="16" t="s">
        <v>232</v>
      </c>
      <c r="E239" s="36">
        <v>45000000</v>
      </c>
    </row>
    <row r="240" spans="2:5" s="51" customFormat="1" ht="29.25" customHeight="1" outlineLevel="1" collapsed="1" thickBot="1">
      <c r="B240" s="104" t="s">
        <v>530</v>
      </c>
      <c r="C240" s="105"/>
      <c r="D240" s="106"/>
      <c r="E240" s="41">
        <f>E237+E183+E177+E166+E163+E174</f>
        <v>1103651939.8799999</v>
      </c>
    </row>
    <row r="241" spans="2:5" s="51" customFormat="1" ht="29.25" customHeight="1" thickBot="1">
      <c r="B241" s="89" t="s">
        <v>531</v>
      </c>
      <c r="C241" s="89"/>
      <c r="D241" s="90"/>
      <c r="E241" s="43">
        <f>E240+E162+E119+E115+E78+E59</f>
        <v>6810245401.3800001</v>
      </c>
    </row>
  </sheetData>
  <mergeCells count="12">
    <mergeCell ref="B240:D240"/>
    <mergeCell ref="B241:D241"/>
    <mergeCell ref="B59:D59"/>
    <mergeCell ref="B78:D78"/>
    <mergeCell ref="B115:D115"/>
    <mergeCell ref="B119:D119"/>
    <mergeCell ref="B162:D162"/>
    <mergeCell ref="B4:E4"/>
    <mergeCell ref="B5:E5"/>
    <mergeCell ref="B6:D6"/>
    <mergeCell ref="B2:E2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2018-05-07T00:57:01Z</dcterms:created>
  <dcterms:modified xsi:type="dcterms:W3CDTF">2018-06-15T17:57:37Z</dcterms:modified>
</cp:coreProperties>
</file>