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F:\Indice de Transparencia\2018\"/>
    </mc:Choice>
  </mc:AlternateContent>
  <bookViews>
    <workbookView xWindow="0" yWindow="0" windowWidth="20490" windowHeight="7155"/>
  </bookViews>
  <sheets>
    <sheet name="Ingresos" sheetId="6" r:id="rId1"/>
    <sheet name="Programa I- Administración G" sheetId="1" r:id="rId2"/>
    <sheet name="Programa II-Servicios Comunales" sheetId="2" r:id="rId3"/>
    <sheet name="Programa III- Inversiones" sheetId="3" r:id="rId4"/>
    <sheet name="Programa IV- Partidas Específic" sheetId="4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6" l="1"/>
  <c r="D9" i="6" s="1"/>
  <c r="E22" i="4" l="1"/>
  <c r="E21" i="4" s="1"/>
  <c r="E27" i="4" s="1"/>
  <c r="E18" i="4"/>
  <c r="E17" i="4" s="1"/>
  <c r="E15" i="4"/>
  <c r="E14" i="4" s="1"/>
  <c r="E11" i="4"/>
  <c r="E10" i="4" s="1"/>
  <c r="E8" i="4"/>
  <c r="E7" i="4" s="1"/>
  <c r="E76" i="3"/>
  <c r="E75" i="3" s="1"/>
  <c r="E81" i="3"/>
  <c r="E80" i="3" s="1"/>
  <c r="E20" i="4" l="1"/>
  <c r="E13" i="4"/>
  <c r="E28" i="4" s="1"/>
  <c r="E74" i="3"/>
  <c r="E72" i="3" l="1"/>
  <c r="E69" i="3"/>
  <c r="E66" i="3"/>
  <c r="E65" i="3" s="1"/>
  <c r="E62" i="3"/>
  <c r="E61" i="3" s="1"/>
  <c r="E59" i="3"/>
  <c r="E58" i="3" s="1"/>
  <c r="E56" i="3"/>
  <c r="E55" i="3" s="1"/>
  <c r="E53" i="3"/>
  <c r="E52" i="3" s="1"/>
  <c r="E50" i="3"/>
  <c r="E49" i="3" s="1"/>
  <c r="E47" i="3"/>
  <c r="E46" i="3" s="1"/>
  <c r="E44" i="3"/>
  <c r="E43" i="3" s="1"/>
  <c r="E41" i="3"/>
  <c r="E40" i="3" s="1"/>
  <c r="E68" i="3" l="1"/>
  <c r="E86" i="3"/>
  <c r="E38" i="3" l="1"/>
  <c r="E37" i="3" s="1"/>
  <c r="E64" i="3" s="1"/>
  <c r="E34" i="3"/>
  <c r="E33" i="3" s="1"/>
  <c r="E21" i="3"/>
  <c r="E20" i="3" s="1"/>
  <c r="E24" i="3"/>
  <c r="E23" i="3" s="1"/>
  <c r="E18" i="3"/>
  <c r="E17" i="3" s="1"/>
  <c r="E26" i="3" l="1"/>
  <c r="E14" i="3" l="1"/>
  <c r="E12" i="3"/>
  <c r="E11" i="3" s="1"/>
  <c r="E8" i="3"/>
  <c r="E7" i="3" s="1"/>
  <c r="E10" i="3" s="1"/>
  <c r="E16" i="3" l="1"/>
  <c r="E40" i="2" l="1"/>
  <c r="E38" i="2"/>
  <c r="E37" i="2" s="1"/>
  <c r="E42" i="2" s="1"/>
  <c r="E51" i="2"/>
  <c r="E50" i="2" s="1"/>
  <c r="E47" i="2"/>
  <c r="E48" i="2"/>
  <c r="E44" i="2"/>
  <c r="E43" i="2" s="1"/>
  <c r="E46" i="2" s="1"/>
  <c r="E34" i="2"/>
  <c r="E36" i="2" s="1"/>
  <c r="E28" i="2"/>
  <c r="E27" i="2" s="1"/>
  <c r="E30" i="2"/>
  <c r="E31" i="2"/>
  <c r="E23" i="2"/>
  <c r="E24" i="2"/>
  <c r="E21" i="2"/>
  <c r="E20" i="2" s="1"/>
  <c r="E18" i="2"/>
  <c r="E15" i="2"/>
  <c r="E13" i="2"/>
  <c r="E8" i="2"/>
  <c r="E11" i="2" s="1"/>
  <c r="E53" i="2" l="1"/>
  <c r="E33" i="2"/>
  <c r="E12" i="2"/>
  <c r="E26" i="2" s="1"/>
  <c r="E54" i="2" l="1"/>
  <c r="E35" i="1" l="1"/>
  <c r="E26" i="1"/>
  <c r="E39" i="1"/>
  <c r="E33" i="1"/>
  <c r="E32" i="1" l="1"/>
  <c r="E41" i="1" s="1"/>
  <c r="E31" i="1"/>
  <c r="E30" i="1"/>
  <c r="E42" i="1" s="1"/>
  <c r="E28" i="3"/>
  <c r="E27" i="3" s="1"/>
  <c r="E31" i="3"/>
  <c r="E30" i="3" s="1"/>
  <c r="E36" i="3" l="1"/>
  <c r="E87" i="3" s="1"/>
</calcChain>
</file>

<file path=xl/sharedStrings.xml><?xml version="1.0" encoding="utf-8"?>
<sst xmlns="http://schemas.openxmlformats.org/spreadsheetml/2006/main" count="542" uniqueCount="180">
  <si>
    <t>MUNICIPALIDAD DE HEREDIA</t>
  </si>
  <si>
    <t>PROGRAMA I: ADMINISTRACIÓN GENERAL</t>
  </si>
  <si>
    <t>Descripción</t>
  </si>
  <si>
    <t>Monto Ejecutado</t>
  </si>
  <si>
    <t xml:space="preserve">Administración General </t>
  </si>
  <si>
    <t>1.00.00</t>
  </si>
  <si>
    <t>SERVICIOS</t>
  </si>
  <si>
    <t>1.02.00</t>
  </si>
  <si>
    <t>SERVICIOS BÁSICOS</t>
  </si>
  <si>
    <t>1.02.04</t>
  </si>
  <si>
    <t>Servicio de telecomunicaciones</t>
  </si>
  <si>
    <t>1.04.00</t>
  </si>
  <si>
    <t>SERVICIOS DE GESTIÓN Y APOYO</t>
  </si>
  <si>
    <t>1.04.99</t>
  </si>
  <si>
    <t>Otros servicios de gestión y apoyo</t>
  </si>
  <si>
    <t>1.07.00</t>
  </si>
  <si>
    <t>CAPACITACIÓN Y PROTOCOLO</t>
  </si>
  <si>
    <t>1.07.01</t>
  </si>
  <si>
    <t>Actividades de capacitación</t>
  </si>
  <si>
    <t>2.00.00</t>
  </si>
  <si>
    <t>MATERIALES Y SUMINISTROS</t>
  </si>
  <si>
    <t>2.01.00</t>
  </si>
  <si>
    <t>PRODUCTOS QUÍMICOS Y CONEXOS</t>
  </si>
  <si>
    <t>2.01.04</t>
  </si>
  <si>
    <t>Tintas, pinturas y diluyentes</t>
  </si>
  <si>
    <t>5.00.00</t>
  </si>
  <si>
    <t>BIENES DURADEROS</t>
  </si>
  <si>
    <t>5.01.00</t>
  </si>
  <si>
    <t>MAQUINARIA, EQUIPO Y MOBILIARIO</t>
  </si>
  <si>
    <t>5.01.04</t>
  </si>
  <si>
    <t>Equipo y mobiliario de oficina</t>
  </si>
  <si>
    <t>5.01.05</t>
  </si>
  <si>
    <t>Equipo y programas de cómputo</t>
  </si>
  <si>
    <t>5.01.99</t>
  </si>
  <si>
    <t>Maquinaria, equipo y mobiliario diverso</t>
  </si>
  <si>
    <t>6.00.00</t>
  </si>
  <si>
    <t>TRANSFERENCIAS CORRIENTES</t>
  </si>
  <si>
    <t>6.06.00</t>
  </si>
  <si>
    <t>OTRAS TRANSFERENCIAS CORRIENTES AL SECTOR PRIVADO</t>
  </si>
  <si>
    <t>6.06.01</t>
  </si>
  <si>
    <t>Indemnizaciones</t>
  </si>
  <si>
    <t xml:space="preserve"> Administración General </t>
  </si>
  <si>
    <t>Auditoria</t>
  </si>
  <si>
    <t>Registro de Deudas, Fondos y Transferencias</t>
  </si>
  <si>
    <t>6.01.00</t>
  </si>
  <si>
    <t>TRANSFERENCIAS CORRIENTES AL SECTOR PUBLICO</t>
  </si>
  <si>
    <t>6.01.03</t>
  </si>
  <si>
    <t>6.01.04</t>
  </si>
  <si>
    <t>Transferencias corrientes a Gobiernos Locales</t>
  </si>
  <si>
    <t>Comité Cantonal de Deportes y Recreación de Heredia</t>
  </si>
  <si>
    <t>Total General Programa I: Administración General</t>
  </si>
  <si>
    <t>1.04.04</t>
  </si>
  <si>
    <t>Servicios en ciencias económicas y sociales</t>
  </si>
  <si>
    <t>PRESUPUESTO EXTRAORDINARIO 01-2018</t>
  </si>
  <si>
    <t>6.01.01</t>
  </si>
  <si>
    <t>Transferencias corrientes al Gobierno Central</t>
  </si>
  <si>
    <t>Organismo de Normalización Técnica, 1% del IBI, Ley N.º 7729</t>
  </si>
  <si>
    <t>6.01.02</t>
  </si>
  <si>
    <t>Transferencias corrientes a Órganos Desconcentrados</t>
  </si>
  <si>
    <t>Junta Administrativa del Registro Nacional, 3% del IBI, Leyes 7509 y 7729</t>
  </si>
  <si>
    <t>Ley Nº7788 10% aporte CONAGEBIO</t>
  </si>
  <si>
    <t>Ley Nº7788 70% aporte Fondo Parques Nacionales</t>
  </si>
  <si>
    <t>TRANSFERENCIAS CORIRENTES</t>
  </si>
  <si>
    <t>Monto</t>
  </si>
  <si>
    <t>ASEO DE VÍAS Y SITIOS PÚBLICOS</t>
  </si>
  <si>
    <t>1.04.06</t>
  </si>
  <si>
    <t>Servicios generales</t>
  </si>
  <si>
    <t>1.08.00</t>
  </si>
  <si>
    <t>MANTENIMIENTO Y REPARACIÓN</t>
  </si>
  <si>
    <t>1.08.05</t>
  </si>
  <si>
    <t>Mantenimiento y reparación de equipo de transporte</t>
  </si>
  <si>
    <t>2.01.01</t>
  </si>
  <si>
    <t>Combustibles y lubricantes</t>
  </si>
  <si>
    <t>RECOLECCIÓN DE BASURA</t>
  </si>
  <si>
    <t xml:space="preserve"> RECOLECCIÓN DE BASURA</t>
  </si>
  <si>
    <t>MANTENIMIENTO DE CAMINOS Y CALLES</t>
  </si>
  <si>
    <t>1.03.00</t>
  </si>
  <si>
    <t>SERVICIOS COMERCIALES Y FINANCIEROS</t>
  </si>
  <si>
    <t>2.03.00</t>
  </si>
  <si>
    <t>MATERIALES Y PRODUCTOS DE USO EN LA CONSTRUCCIÓN Y MANTENIMIENTO</t>
  </si>
  <si>
    <t>2.03.01</t>
  </si>
  <si>
    <t>Materiales y productos metálicos</t>
  </si>
  <si>
    <t>PARQUES Y OBRAS DE ORNATO</t>
  </si>
  <si>
    <t>1.03.02</t>
  </si>
  <si>
    <t>Publicidad y propaganda</t>
  </si>
  <si>
    <t>1.07.02</t>
  </si>
  <si>
    <t>Actividades protocolarias y sociales</t>
  </si>
  <si>
    <t>SERVICIOS SOCIALES Y COMPLEMENTARIOS</t>
  </si>
  <si>
    <t>SEGURIDAD Y VIGILANCIA EN LA COMUNIDAD</t>
  </si>
  <si>
    <t>Total General Programa II: Servicios Comunales</t>
  </si>
  <si>
    <t>5.01.02</t>
  </si>
  <si>
    <t>Equipo de transporte</t>
  </si>
  <si>
    <t>5.01.03</t>
  </si>
  <si>
    <t>Equipo de comunicación</t>
  </si>
  <si>
    <t>EDUCATIVOS Y CULTURALES</t>
  </si>
  <si>
    <t>PROGRAMA III: INVERSIONES</t>
  </si>
  <si>
    <t>Dirección técnica y estudios</t>
  </si>
  <si>
    <t>Vías de comunicación terrestre</t>
  </si>
  <si>
    <t>5.02.00</t>
  </si>
  <si>
    <t>CONSTRUCCIONES, ADICIONES Y MEJORAS</t>
  </si>
  <si>
    <t>5.02.02</t>
  </si>
  <si>
    <t xml:space="preserve"> Vías de comunicación terrestre</t>
  </si>
  <si>
    <t>Otras construcciones, adiciones y mejoras</t>
  </si>
  <si>
    <t>5.02.99</t>
  </si>
  <si>
    <t>5.02.09</t>
  </si>
  <si>
    <t xml:space="preserve"> Otras construcciones, adiciones y mejoras</t>
  </si>
  <si>
    <t xml:space="preserve">Otros Fondos e Inversiones </t>
  </si>
  <si>
    <t xml:space="preserve">OTROS FONDOS E INVERSIONES </t>
  </si>
  <si>
    <t>7.00.00</t>
  </si>
  <si>
    <t>TRANSFERENCIAS DE CAPITAL</t>
  </si>
  <si>
    <t>7.01.00</t>
  </si>
  <si>
    <t>TRANSFERENCIAS DE CAPITAL AL SECTOR PÚBLICO</t>
  </si>
  <si>
    <t>7.01.03</t>
  </si>
  <si>
    <t>Transferencias de capital a Instituciones Descentralizadas no Empresariales</t>
  </si>
  <si>
    <t>7.03.00</t>
  </si>
  <si>
    <t>TRANSFERENCIAS DE CAPITAL A ENTIDADES PRIVADAS SIN FINES DE LUCRO</t>
  </si>
  <si>
    <t>7.03.01</t>
  </si>
  <si>
    <t>Transferencias de capital a asociaciones</t>
  </si>
  <si>
    <t xml:space="preserve"> Otros Fondos e Inversiones</t>
  </si>
  <si>
    <t>Total General Programa III: Inversiones</t>
  </si>
  <si>
    <t>PROGRAMA II: SERVICIOS COMUNALES</t>
  </si>
  <si>
    <t>1.04.03</t>
  </si>
  <si>
    <t>Servicios de ingeniería</t>
  </si>
  <si>
    <t>Edificios</t>
  </si>
  <si>
    <t>EDIFICIOS</t>
  </si>
  <si>
    <t>5.02.01</t>
  </si>
  <si>
    <t>5.99.00</t>
  </si>
  <si>
    <t>BIENES DURADEROS DIVERSOS</t>
  </si>
  <si>
    <t>5.99.02</t>
  </si>
  <si>
    <t>Piezas y obras de colección</t>
  </si>
  <si>
    <t xml:space="preserve"> Construcción de Aceras Frente a Áreas Públicas Municipales, Art. 75 y 76 del Código Municipal</t>
  </si>
  <si>
    <t xml:space="preserve"> Construcción de Cordón y Caño</t>
  </si>
  <si>
    <t>Suministro, Acarreo, Colocación y Acabado Final de Carpeta Asf Ley 8114</t>
  </si>
  <si>
    <t>Instalaciones</t>
  </si>
  <si>
    <t>5.02.07</t>
  </si>
  <si>
    <t>Obras de entubado para mejora capacidad hidraulica Urb las Hortensias</t>
  </si>
  <si>
    <t>Construcción de canal revestido en calle El Charco</t>
  </si>
  <si>
    <t>Reajuste de precios Entubado de Calle Ofelia-Cenada</t>
  </si>
  <si>
    <t>Dotar de Plays en Áreas Públicas</t>
  </si>
  <si>
    <t>Instalación de Mallas Tipo Ciclón en Áreas Públicas</t>
  </si>
  <si>
    <t>Construcción de 252 nichos para el cementerio central de Heredia y otras obras</t>
  </si>
  <si>
    <t>Construcción de obra de retención y encuace en Cedri</t>
  </si>
  <si>
    <t>Muro de contención, aceras y reforestación parque Urb. Santa Inés</t>
  </si>
  <si>
    <t>Obras de estabilización de talud en 40 metros en Urbanización la Florita</t>
  </si>
  <si>
    <t>Construccón del gimnasio de mercedes norte</t>
  </si>
  <si>
    <t>Remodelación sector este del gimnasio de la Aurora</t>
  </si>
  <si>
    <t>Diseño y cambio de la estructura de techo, cielo razo y sistema eléctrico del salón comunal Bajos del Virilla</t>
  </si>
  <si>
    <t>2.99.00</t>
  </si>
  <si>
    <t>ÚTILES, MATERIALES Y SUMINISTROS DIVERSOS</t>
  </si>
  <si>
    <t>2.99.03</t>
  </si>
  <si>
    <t>Productos de papel, cartón e impresos</t>
  </si>
  <si>
    <t>Equipo de Comunicación</t>
  </si>
  <si>
    <t>BIENES PREEXISTENTES</t>
  </si>
  <si>
    <t>5.03.01</t>
  </si>
  <si>
    <t>Terrenos</t>
  </si>
  <si>
    <t xml:space="preserve"> Asociación de Desarrollo Integral de Cubujuqui</t>
  </si>
  <si>
    <t xml:space="preserve">Asociación de Desarrollo Integral Mercedes Norte y Barrio España. </t>
  </si>
  <si>
    <t>Asociación de Desarrollo Integral de San Francisco</t>
  </si>
  <si>
    <t xml:space="preserve"> Asociación de Desarrollo Integral de la Aurora</t>
  </si>
  <si>
    <t>Junta de Educación Jardín de Niños Cleto Gonzalez Viquez</t>
  </si>
  <si>
    <t>Junta de Educación de la Escuela Imás de Ulloa</t>
  </si>
  <si>
    <t>Junta de Educación de la Escuela Ulloa</t>
  </si>
  <si>
    <t>PROGRAMA IV: PARTIDAS ESPECIFICAS</t>
  </si>
  <si>
    <t>Rehabilitación y reconstrucción Camino Calle Bajo Las Cabras Distr. Ulloa.  Ley 7755-2012</t>
  </si>
  <si>
    <t>Construcción de corredor accesible en la comunidad de San Francisco , Distrito de San Francisco. Ley 7755-20157</t>
  </si>
  <si>
    <t>Colocación de malla en la plaza de deportes de la comunidad de Vara Blanca, distrinto Vara Blanca. Ley 7755-2017</t>
  </si>
  <si>
    <t>Mejoras al centro infantil nisperos tres la milpa de guararí, distrito san francisco. Chorrea de planché para uso infantil níspero tres la mipa Guararí. Ley 7755-2017</t>
  </si>
  <si>
    <t>Compra de equipo para el Centro Diurno de la Persona Adulta Mayor de Mercedes Norte- Equipo de Comunicación</t>
  </si>
  <si>
    <t>Compra de equipo para el Centro Diurno de la Persona Adulta Mayor de Mercedes Norte- Equipo y mobiliario de oficina</t>
  </si>
  <si>
    <t>Compra de equipo para el Centro Diurno de la Persona Adulta Mayor de Mercedes Norte- Equipo y programas de cómputo</t>
  </si>
  <si>
    <t>Compra de equipo para el Centro Diurno de la Persona Adulta Mayor de Mercedes Norte-Maquinaria, equipo y mobiliario diverso</t>
  </si>
  <si>
    <t>Total General Programa IV: Partidas Específicas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</si>
  <si>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</si>
  <si>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</si>
  <si>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</si>
  <si>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</si>
  <si>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</si>
  <si>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</si>
  <si>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SUPERÁVIT ESPECIFICO</t>
  </si>
  <si>
    <t>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</si>
</sst>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-;\-* #,##0_-;_-* &quot;-&quot;_-;_-@_-"/>
    <numFmt numFmtId="165" formatCode="&quot;₡&quot;#,##0.00"/>
    <numFmt numFmtId="166" formatCode="&quot;₡&quot;#,##0"/>
    <numFmt numFmtId="167" formatCode="_-* #,##0.00_-;\-* #,##0.00_-;_-* &quot;-&quot;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9"/>
      <color rgb="FF404040"/>
      <name val="&amp;quot"/>
    </font>
    <font>
      <sz val="9"/>
      <color rgb="FF404040"/>
      <name val="&amp;quot"/>
    </font>
    <font>
      <sz val="10"/>
      <color rgb="FF404040"/>
      <name val="&amp;quot"/>
    </font>
    <font>
      <b/>
      <sz val="10"/>
      <color rgb="FF404040"/>
      <name val="&amp;quot"/>
    </font>
    <font>
      <sz val="10"/>
      <color rgb="FF40404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E0E0E0"/>
      </bottom>
      <diagonal/>
    </border>
    <border>
      <left/>
      <right/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E0E0E0"/>
      </right>
      <top/>
      <bottom style="medium">
        <color rgb="FFE0E0E0"/>
      </bottom>
      <diagonal/>
    </border>
    <border>
      <left/>
      <right style="medium">
        <color rgb="FFE0E0E0"/>
      </right>
      <top/>
      <bottom style="medium">
        <color rgb="FFE0E0E0"/>
      </bottom>
      <diagonal/>
    </border>
    <border>
      <left/>
      <right style="medium">
        <color rgb="FFF2F2F2"/>
      </right>
      <top style="medium">
        <color rgb="FFE0E0E0"/>
      </top>
      <bottom style="medium">
        <color rgb="FFE0E0E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2" borderId="0" xfId="0" applyFill="1"/>
    <xf numFmtId="0" fontId="3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6" fontId="4" fillId="3" borderId="6" xfId="1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 inden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 indent="1"/>
    </xf>
    <xf numFmtId="0" fontId="5" fillId="4" borderId="5" xfId="0" applyFont="1" applyFill="1" applyBorder="1" applyAlignment="1">
      <alignment horizontal="center" vertical="center" wrapText="1"/>
    </xf>
    <xf numFmtId="166" fontId="4" fillId="2" borderId="6" xfId="1" applyNumberFormat="1" applyFont="1" applyFill="1" applyBorder="1" applyAlignment="1">
      <alignment horizontal="center" vertical="center" wrapText="1"/>
    </xf>
    <xf numFmtId="166" fontId="5" fillId="2" borderId="6" xfId="1" applyNumberFormat="1" applyFont="1" applyFill="1" applyBorder="1" applyAlignment="1">
      <alignment horizontal="center" vertical="center" wrapText="1"/>
    </xf>
    <xf numFmtId="166" fontId="7" fillId="2" borderId="4" xfId="1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6" fontId="7" fillId="3" borderId="4" xfId="1" applyNumberFormat="1" applyFont="1" applyFill="1" applyBorder="1" applyAlignment="1">
      <alignment horizontal="center" vertical="center" wrapText="1"/>
    </xf>
    <xf numFmtId="166" fontId="3" fillId="3" borderId="4" xfId="0" applyNumberFormat="1" applyFont="1" applyFill="1" applyBorder="1" applyAlignment="1">
      <alignment horizontal="center" vertical="center" wrapText="1"/>
    </xf>
    <xf numFmtId="166" fontId="0" fillId="2" borderId="0" xfId="0" applyNumberFormat="1" applyFill="1" applyAlignment="1">
      <alignment horizontal="center"/>
    </xf>
    <xf numFmtId="167" fontId="0" fillId="2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4" fontId="7" fillId="3" borderId="9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 indent="1"/>
    </xf>
    <xf numFmtId="0" fontId="5" fillId="4" borderId="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 wrapText="1" indent="1"/>
    </xf>
    <xf numFmtId="0" fontId="4" fillId="3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left" vertical="center" wrapText="1" inden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center" vertical="center" wrapText="1"/>
    </xf>
    <xf numFmtId="166" fontId="7" fillId="3" borderId="14" xfId="1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 indent="1"/>
    </xf>
    <xf numFmtId="0" fontId="7" fillId="4" borderId="6" xfId="0" applyFont="1" applyFill="1" applyBorder="1" applyAlignment="1">
      <alignment horizontal="center" vertical="center" wrapText="1"/>
    </xf>
    <xf numFmtId="166" fontId="7" fillId="4" borderId="9" xfId="1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 indent="1"/>
    </xf>
    <xf numFmtId="0" fontId="6" fillId="4" borderId="6" xfId="0" applyFont="1" applyFill="1" applyBorder="1" applyAlignment="1">
      <alignment horizontal="center" vertical="center" wrapText="1"/>
    </xf>
    <xf numFmtId="166" fontId="6" fillId="4" borderId="9" xfId="1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 indent="1"/>
    </xf>
    <xf numFmtId="166" fontId="6" fillId="4" borderId="6" xfId="1" applyNumberFormat="1" applyFont="1" applyFill="1" applyBorder="1" applyAlignment="1">
      <alignment horizontal="center" vertical="center" wrapText="1"/>
    </xf>
    <xf numFmtId="166" fontId="7" fillId="4" borderId="6" xfId="1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left" vertical="center" wrapText="1" indent="1"/>
    </xf>
    <xf numFmtId="0" fontId="6" fillId="4" borderId="13" xfId="0" applyFont="1" applyFill="1" applyBorder="1" applyAlignment="1">
      <alignment horizontal="center" vertical="center" wrapText="1"/>
    </xf>
    <xf numFmtId="166" fontId="7" fillId="3" borderId="6" xfId="1" applyNumberFormat="1" applyFont="1" applyFill="1" applyBorder="1" applyAlignment="1">
      <alignment horizontal="center" vertical="center" wrapText="1"/>
    </xf>
    <xf numFmtId="164" fontId="0" fillId="2" borderId="0" xfId="1" applyFont="1" applyFill="1"/>
    <xf numFmtId="165" fontId="2" fillId="2" borderId="0" xfId="2" applyNumberFormat="1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166" fontId="7" fillId="4" borderId="14" xfId="1" applyNumberFormat="1" applyFont="1" applyFill="1" applyBorder="1" applyAlignment="1">
      <alignment horizontal="center" vertical="center" wrapText="1"/>
    </xf>
    <xf numFmtId="166" fontId="0" fillId="2" borderId="0" xfId="0" applyNumberFormat="1" applyFill="1"/>
    <xf numFmtId="164" fontId="6" fillId="4" borderId="1" xfId="1" applyFont="1" applyFill="1" applyBorder="1" applyAlignment="1">
      <alignment horizontal="center" vertical="center" wrapText="1"/>
    </xf>
    <xf numFmtId="164" fontId="6" fillId="4" borderId="2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164" fontId="7" fillId="3" borderId="2" xfId="1" applyFont="1" applyFill="1" applyBorder="1" applyAlignment="1">
      <alignment horizontal="center" vertical="center" wrapText="1"/>
    </xf>
    <xf numFmtId="164" fontId="7" fillId="3" borderId="3" xfId="1" applyFont="1" applyFill="1" applyBorder="1" applyAlignment="1">
      <alignment horizontal="center" vertical="center" wrapText="1"/>
    </xf>
    <xf numFmtId="165" fontId="2" fillId="2" borderId="0" xfId="2" applyNumberFormat="1" applyFont="1" applyFill="1" applyAlignment="1">
      <alignment horizontal="center" vertical="center"/>
    </xf>
    <xf numFmtId="165" fontId="2" fillId="2" borderId="0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7" fillId="4" borderId="1" xfId="1" applyFont="1" applyFill="1" applyBorder="1" applyAlignment="1">
      <alignment horizontal="center" vertical="center" wrapText="1"/>
    </xf>
    <xf numFmtId="164" fontId="7" fillId="4" borderId="2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4" fontId="7" fillId="4" borderId="15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center" vertical="center" wrapText="1"/>
    </xf>
    <xf numFmtId="166" fontId="5" fillId="2" borderId="6" xfId="1" applyNumberFormat="1" applyFont="1" applyFill="1" applyBorder="1" applyAlignment="1">
      <alignment horizontal="left" vertical="center" wrapText="1"/>
    </xf>
  </cellXfs>
  <cellStyles count="3">
    <cellStyle name="Millares [0]" xfId="1" builtinId="6"/>
    <cellStyle name="Normal" xfId="0" builtinId="0"/>
    <cellStyle name="Normal 7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142875</xdr:rowOff>
    </xdr:from>
    <xdr:to>
      <xdr:col>2</xdr:col>
      <xdr:colOff>904875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4C63DE-2089-4713-8132-DBCC5AB9073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5975" y="142875"/>
          <a:ext cx="16668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866775</xdr:colOff>
      <xdr:row>0</xdr:row>
      <xdr:rowOff>114300</xdr:rowOff>
    </xdr:from>
    <xdr:to>
      <xdr:col>2</xdr:col>
      <xdr:colOff>200025</xdr:colOff>
      <xdr:row>4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28775" y="114300"/>
          <a:ext cx="13620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0</xdr:row>
      <xdr:rowOff>180975</xdr:rowOff>
    </xdr:from>
    <xdr:to>
      <xdr:col>2</xdr:col>
      <xdr:colOff>266700</xdr:colOff>
      <xdr:row>4</xdr:row>
      <xdr:rowOff>314325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3600" y="180975"/>
          <a:ext cx="16287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952499</xdr:colOff>
      <xdr:row>0</xdr:row>
      <xdr:rowOff>95251</xdr:rowOff>
    </xdr:from>
    <xdr:to>
      <xdr:col>1</xdr:col>
      <xdr:colOff>2524124</xdr:colOff>
      <xdr:row>4</xdr:row>
      <xdr:rowOff>123826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499" y="95251"/>
          <a:ext cx="15716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0</xdr:row>
      <xdr:rowOff>38101</xdr:rowOff>
    </xdr:from>
    <xdr:to>
      <xdr:col>1</xdr:col>
      <xdr:colOff>2505076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0C8875-D8B6-4015-9FE3-E34C263D763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57400" y="38101"/>
          <a:ext cx="1209676" cy="876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tabSelected="1" workbookViewId="0">
      <selection activeCell="H9" sqref="H9"/>
    </sheetView>
  </sheetViews>
  <sheetFormatPr baseColWidth="10" defaultRowHeight="15"/>
  <cols>
    <col min="1" max="1" width="11.42578125" style="1"/>
    <col min="2" max="2" width="31.28515625" style="1" customWidth="1"/>
    <col min="3" max="3" width="68.5703125" style="19" customWidth="1"/>
    <col min="4" max="4" width="31.28515625" style="1" customWidth="1"/>
    <col min="5" max="16384" width="11.42578125" style="1"/>
  </cols>
  <sheetData>
    <row r="2" spans="2:5">
      <c r="C2" s="1"/>
      <c r="D2" s="19"/>
      <c r="E2" s="18"/>
    </row>
    <row r="3" spans="2:5" ht="22.5" customHeight="1">
      <c r="B3" s="57" t="s">
        <v>0</v>
      </c>
      <c r="C3" s="57"/>
      <c r="D3" s="57"/>
      <c r="E3" s="57"/>
    </row>
    <row r="4" spans="2:5" ht="22.5" customHeight="1">
      <c r="B4" s="57" t="s">
        <v>179</v>
      </c>
      <c r="C4" s="57"/>
      <c r="D4" s="57"/>
      <c r="E4" s="57"/>
    </row>
    <row r="5" spans="2:5" ht="24.75" customHeight="1">
      <c r="B5" s="57" t="s">
        <v>53</v>
      </c>
      <c r="C5" s="57"/>
      <c r="D5" s="57"/>
      <c r="E5" s="57"/>
    </row>
    <row r="6" spans="2:5" ht="26.25" customHeight="1">
      <c r="C6" s="58"/>
      <c r="D6" s="58"/>
      <c r="E6" s="58"/>
    </row>
    <row r="7" spans="2:5" ht="15.75" thickBot="1"/>
    <row r="8" spans="2:5" ht="15.75" thickBot="1">
      <c r="B8" s="73" t="s">
        <v>2</v>
      </c>
      <c r="C8" s="74"/>
      <c r="D8" s="75" t="s">
        <v>3</v>
      </c>
    </row>
    <row r="9" spans="2:5" ht="36.75" customHeight="1" thickBot="1">
      <c r="B9" s="3" t="s">
        <v>172</v>
      </c>
      <c r="C9" s="3" t="s">
        <v>173</v>
      </c>
      <c r="D9" s="4">
        <f>D10</f>
        <v>2641034263.7200003</v>
      </c>
    </row>
    <row r="10" spans="2:5" ht="36.75" customHeight="1" thickBot="1">
      <c r="B10" s="76" t="s">
        <v>174</v>
      </c>
      <c r="C10" s="77" t="s">
        <v>175</v>
      </c>
      <c r="D10" s="10">
        <f>D11+D12</f>
        <v>2641034263.7200003</v>
      </c>
    </row>
    <row r="11" spans="2:5" ht="36.75" customHeight="1" thickBot="1">
      <c r="B11" s="78" t="s">
        <v>176</v>
      </c>
      <c r="C11" s="10" t="s">
        <v>177</v>
      </c>
      <c r="D11" s="10">
        <v>320347059.45999998</v>
      </c>
    </row>
    <row r="12" spans="2:5" ht="36.75" customHeight="1" thickBot="1">
      <c r="B12" s="78" t="s">
        <v>176</v>
      </c>
      <c r="C12" s="10" t="s">
        <v>178</v>
      </c>
      <c r="D12" s="10">
        <v>2320687204.2600002</v>
      </c>
    </row>
  </sheetData>
  <mergeCells count="5">
    <mergeCell ref="B8:C8"/>
    <mergeCell ref="B3:E3"/>
    <mergeCell ref="B4:E4"/>
    <mergeCell ref="B5:E5"/>
    <mergeCell ref="C6:E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4"/>
  <sheetViews>
    <sheetView workbookViewId="0">
      <selection activeCell="I3" sqref="I3"/>
    </sheetView>
  </sheetViews>
  <sheetFormatPr baseColWidth="10" defaultRowHeight="15" outlineLevelRow="2"/>
  <cols>
    <col min="1" max="1" width="11.42578125" style="1"/>
    <col min="2" max="2" width="30.42578125" style="1" customWidth="1"/>
    <col min="3" max="3" width="11.42578125" style="1"/>
    <col min="4" max="4" width="72" style="19" customWidth="1"/>
    <col min="5" max="5" width="24" style="18" customWidth="1"/>
    <col min="6" max="16384" width="11.42578125" style="1"/>
  </cols>
  <sheetData>
    <row r="2" spans="2:5" ht="22.5" customHeight="1">
      <c r="B2" s="57" t="s">
        <v>0</v>
      </c>
      <c r="C2" s="57"/>
      <c r="D2" s="57"/>
      <c r="E2" s="57"/>
    </row>
    <row r="3" spans="2:5" ht="22.5" customHeight="1">
      <c r="B3" s="57" t="s">
        <v>1</v>
      </c>
      <c r="C3" s="57"/>
      <c r="D3" s="57"/>
      <c r="E3" s="57"/>
    </row>
    <row r="4" spans="2:5" ht="24.75" customHeight="1">
      <c r="B4" s="57" t="s">
        <v>53</v>
      </c>
      <c r="C4" s="57"/>
      <c r="D4" s="57"/>
      <c r="E4" s="57"/>
    </row>
    <row r="5" spans="2:5" ht="26.25" customHeight="1">
      <c r="C5" s="58"/>
      <c r="D5" s="58"/>
      <c r="E5" s="58"/>
    </row>
    <row r="6" spans="2:5" ht="24" customHeight="1" thickBot="1">
      <c r="C6" s="58"/>
      <c r="D6" s="58"/>
      <c r="E6" s="58"/>
    </row>
    <row r="7" spans="2:5" ht="28.5" customHeight="1" thickBot="1">
      <c r="B7" s="59" t="s">
        <v>2</v>
      </c>
      <c r="C7" s="60"/>
      <c r="D7" s="61"/>
      <c r="E7" s="2" t="s">
        <v>3</v>
      </c>
    </row>
    <row r="8" spans="2:5" ht="29.85" hidden="1" customHeight="1" outlineLevel="2" thickBot="1">
      <c r="B8" s="3" t="s">
        <v>4</v>
      </c>
      <c r="C8" s="3" t="s">
        <v>5</v>
      </c>
      <c r="D8" s="3" t="s">
        <v>6</v>
      </c>
      <c r="E8" s="4">
        <v>92742938</v>
      </c>
    </row>
    <row r="9" spans="2:5" ht="29.85" hidden="1" customHeight="1" outlineLevel="2" thickBot="1">
      <c r="B9" s="5" t="s">
        <v>4</v>
      </c>
      <c r="C9" s="5" t="s">
        <v>7</v>
      </c>
      <c r="D9" s="6" t="s">
        <v>8</v>
      </c>
      <c r="E9" s="10">
        <v>67972938</v>
      </c>
    </row>
    <row r="10" spans="2:5" ht="29.85" hidden="1" customHeight="1" outlineLevel="2" thickBot="1">
      <c r="B10" s="7" t="s">
        <v>4</v>
      </c>
      <c r="C10" s="7" t="s">
        <v>9</v>
      </c>
      <c r="D10" s="8" t="s">
        <v>10</v>
      </c>
      <c r="E10" s="10">
        <v>67972938</v>
      </c>
    </row>
    <row r="11" spans="2:5" ht="29.85" hidden="1" customHeight="1" outlineLevel="2" thickBot="1">
      <c r="B11" s="5" t="s">
        <v>4</v>
      </c>
      <c r="C11" s="5" t="s">
        <v>11</v>
      </c>
      <c r="D11" s="6" t="s">
        <v>12</v>
      </c>
      <c r="E11" s="9">
        <v>19500000</v>
      </c>
    </row>
    <row r="12" spans="2:5" ht="29.85" hidden="1" customHeight="1" outlineLevel="2" thickBot="1">
      <c r="B12" s="7" t="s">
        <v>4</v>
      </c>
      <c r="C12" s="7" t="s">
        <v>51</v>
      </c>
      <c r="D12" s="8" t="s">
        <v>52</v>
      </c>
      <c r="E12" s="10">
        <v>17500000</v>
      </c>
    </row>
    <row r="13" spans="2:5" ht="29.85" hidden="1" customHeight="1" outlineLevel="2" thickBot="1">
      <c r="B13" s="7" t="s">
        <v>4</v>
      </c>
      <c r="C13" s="7" t="s">
        <v>13</v>
      </c>
      <c r="D13" s="8" t="s">
        <v>14</v>
      </c>
      <c r="E13" s="10">
        <v>2000000</v>
      </c>
    </row>
    <row r="14" spans="2:5" ht="29.85" hidden="1" customHeight="1" outlineLevel="2" thickBot="1">
      <c r="B14" s="5" t="s">
        <v>4</v>
      </c>
      <c r="C14" s="5" t="s">
        <v>15</v>
      </c>
      <c r="D14" s="6" t="s">
        <v>16</v>
      </c>
      <c r="E14" s="9">
        <v>5270000</v>
      </c>
    </row>
    <row r="15" spans="2:5" ht="29.85" hidden="1" customHeight="1" outlineLevel="2" thickBot="1">
      <c r="B15" s="7" t="s">
        <v>4</v>
      </c>
      <c r="C15" s="7" t="s">
        <v>17</v>
      </c>
      <c r="D15" s="8" t="s">
        <v>18</v>
      </c>
      <c r="E15" s="10">
        <v>5270000</v>
      </c>
    </row>
    <row r="16" spans="2:5" ht="29.85" hidden="1" customHeight="1" outlineLevel="2" thickBot="1">
      <c r="B16" s="3" t="s">
        <v>4</v>
      </c>
      <c r="C16" s="3" t="s">
        <v>19</v>
      </c>
      <c r="D16" s="3" t="s">
        <v>20</v>
      </c>
      <c r="E16" s="4">
        <v>10000000</v>
      </c>
    </row>
    <row r="17" spans="2:5" ht="29.85" hidden="1" customHeight="1" outlineLevel="2" thickBot="1">
      <c r="B17" s="5" t="s">
        <v>4</v>
      </c>
      <c r="C17" s="5" t="s">
        <v>21</v>
      </c>
      <c r="D17" s="6" t="s">
        <v>22</v>
      </c>
      <c r="E17" s="9">
        <v>10000000</v>
      </c>
    </row>
    <row r="18" spans="2:5" ht="29.85" hidden="1" customHeight="1" outlineLevel="2" thickBot="1">
      <c r="B18" s="7" t="s">
        <v>4</v>
      </c>
      <c r="C18" s="7" t="s">
        <v>23</v>
      </c>
      <c r="D18" s="8" t="s">
        <v>24</v>
      </c>
      <c r="E18" s="10">
        <v>10000000</v>
      </c>
    </row>
    <row r="19" spans="2:5" ht="29.85" hidden="1" customHeight="1" outlineLevel="2" thickBot="1">
      <c r="B19" s="3" t="s">
        <v>4</v>
      </c>
      <c r="C19" s="3" t="s">
        <v>25</v>
      </c>
      <c r="D19" s="3" t="s">
        <v>26</v>
      </c>
      <c r="E19" s="4">
        <v>56500000</v>
      </c>
    </row>
    <row r="20" spans="2:5" ht="29.85" hidden="1" customHeight="1" outlineLevel="2" thickBot="1">
      <c r="B20" s="5" t="s">
        <v>4</v>
      </c>
      <c r="C20" s="5" t="s">
        <v>27</v>
      </c>
      <c r="D20" s="6" t="s">
        <v>28</v>
      </c>
      <c r="E20" s="9">
        <v>56500000</v>
      </c>
    </row>
    <row r="21" spans="2:5" ht="29.85" hidden="1" customHeight="1" outlineLevel="2" thickBot="1">
      <c r="B21" s="7" t="s">
        <v>4</v>
      </c>
      <c r="C21" s="7" t="s">
        <v>29</v>
      </c>
      <c r="D21" s="8" t="s">
        <v>30</v>
      </c>
      <c r="E21" s="10">
        <v>3500000</v>
      </c>
    </row>
    <row r="22" spans="2:5" ht="29.85" hidden="1" customHeight="1" outlineLevel="2" thickBot="1">
      <c r="B22" s="7" t="s">
        <v>4</v>
      </c>
      <c r="C22" s="7" t="s">
        <v>33</v>
      </c>
      <c r="D22" s="8" t="s">
        <v>34</v>
      </c>
      <c r="E22" s="10">
        <v>53000000</v>
      </c>
    </row>
    <row r="23" spans="2:5" ht="29.85" hidden="1" customHeight="1" outlineLevel="2" thickBot="1">
      <c r="B23" s="3" t="s">
        <v>4</v>
      </c>
      <c r="C23" s="3" t="s">
        <v>35</v>
      </c>
      <c r="D23" s="3" t="s">
        <v>62</v>
      </c>
      <c r="E23" s="4">
        <v>33350000</v>
      </c>
    </row>
    <row r="24" spans="2:5" ht="29.85" hidden="1" customHeight="1" outlineLevel="2" thickBot="1">
      <c r="B24" s="5" t="s">
        <v>4</v>
      </c>
      <c r="C24" s="5" t="s">
        <v>37</v>
      </c>
      <c r="D24" s="6" t="s">
        <v>38</v>
      </c>
      <c r="E24" s="9">
        <v>33350000</v>
      </c>
    </row>
    <row r="25" spans="2:5" ht="29.85" hidden="1" customHeight="1" outlineLevel="2" thickBot="1">
      <c r="B25" s="7" t="s">
        <v>4</v>
      </c>
      <c r="C25" s="7" t="s">
        <v>39</v>
      </c>
      <c r="D25" s="8" t="s">
        <v>40</v>
      </c>
      <c r="E25" s="10">
        <v>33350000</v>
      </c>
    </row>
    <row r="26" spans="2:5" ht="29.85" customHeight="1" outlineLevel="1" collapsed="1" thickBot="1">
      <c r="B26" s="51" t="s">
        <v>41</v>
      </c>
      <c r="C26" s="52"/>
      <c r="D26" s="53"/>
      <c r="E26" s="11">
        <f>+E8+E16+E19+E23</f>
        <v>192592938</v>
      </c>
    </row>
    <row r="27" spans="2:5" ht="29.85" hidden="1" customHeight="1" outlineLevel="2" thickBot="1">
      <c r="B27" s="14" t="s">
        <v>42</v>
      </c>
      <c r="C27" s="3" t="s">
        <v>25</v>
      </c>
      <c r="D27" s="3" t="s">
        <v>26</v>
      </c>
      <c r="E27" s="15">
        <v>12500000</v>
      </c>
    </row>
    <row r="28" spans="2:5" ht="29.85" hidden="1" customHeight="1" outlineLevel="2" thickBot="1">
      <c r="B28" s="12" t="s">
        <v>42</v>
      </c>
      <c r="C28" s="5" t="s">
        <v>27</v>
      </c>
      <c r="D28" s="6" t="s">
        <v>28</v>
      </c>
      <c r="E28" s="9">
        <v>12500000</v>
      </c>
    </row>
    <row r="29" spans="2:5" ht="29.85" hidden="1" customHeight="1" outlineLevel="2" thickBot="1">
      <c r="B29" s="13" t="s">
        <v>42</v>
      </c>
      <c r="C29" s="7" t="s">
        <v>31</v>
      </c>
      <c r="D29" s="8" t="s">
        <v>32</v>
      </c>
      <c r="E29" s="10">
        <v>12500000</v>
      </c>
    </row>
    <row r="30" spans="2:5" ht="29.85" customHeight="1" outlineLevel="1" collapsed="1" thickBot="1">
      <c r="B30" s="51" t="s">
        <v>42</v>
      </c>
      <c r="C30" s="52"/>
      <c r="D30" s="53"/>
      <c r="E30" s="10">
        <f>E27</f>
        <v>12500000</v>
      </c>
    </row>
    <row r="31" spans="2:5" ht="29.85" hidden="1" customHeight="1" outlineLevel="2" thickBot="1">
      <c r="B31" s="14" t="s">
        <v>43</v>
      </c>
      <c r="C31" s="3" t="s">
        <v>35</v>
      </c>
      <c r="D31" s="3" t="s">
        <v>36</v>
      </c>
      <c r="E31" s="16">
        <f>E33+E39+E35</f>
        <v>56745209.189999998</v>
      </c>
    </row>
    <row r="32" spans="2:5" ht="29.85" hidden="1" customHeight="1" outlineLevel="2" thickBot="1">
      <c r="B32" s="12" t="s">
        <v>43</v>
      </c>
      <c r="C32" s="5" t="s">
        <v>44</v>
      </c>
      <c r="D32" s="6" t="s">
        <v>45</v>
      </c>
      <c r="E32" s="9">
        <f>E33+E35+E39</f>
        <v>56745209.189999998</v>
      </c>
    </row>
    <row r="33" spans="2:5" ht="29.85" hidden="1" customHeight="1" outlineLevel="2" thickBot="1">
      <c r="B33" s="12" t="s">
        <v>43</v>
      </c>
      <c r="C33" s="5" t="s">
        <v>54</v>
      </c>
      <c r="D33" s="6" t="s">
        <v>55</v>
      </c>
      <c r="E33" s="9">
        <f>E34</f>
        <v>8267092.7599999998</v>
      </c>
    </row>
    <row r="34" spans="2:5" ht="29.85" hidden="1" customHeight="1" outlineLevel="2" thickBot="1">
      <c r="B34" s="13" t="s">
        <v>43</v>
      </c>
      <c r="C34" s="7" t="s">
        <v>46</v>
      </c>
      <c r="D34" s="8" t="s">
        <v>56</v>
      </c>
      <c r="E34" s="10">
        <v>8267092.7599999998</v>
      </c>
    </row>
    <row r="35" spans="2:5" ht="29.85" hidden="1" customHeight="1" outlineLevel="2" thickBot="1">
      <c r="B35" s="12" t="s">
        <v>43</v>
      </c>
      <c r="C35" s="5" t="s">
        <v>57</v>
      </c>
      <c r="D35" s="6" t="s">
        <v>58</v>
      </c>
      <c r="E35" s="9">
        <f>E36+E37+E38</f>
        <v>25429823.43</v>
      </c>
    </row>
    <row r="36" spans="2:5" ht="29.85" hidden="1" customHeight="1" outlineLevel="2" thickBot="1">
      <c r="B36" s="13" t="s">
        <v>43</v>
      </c>
      <c r="C36" s="7" t="s">
        <v>57</v>
      </c>
      <c r="D36" s="8" t="s">
        <v>59</v>
      </c>
      <c r="E36" s="10">
        <v>24801279</v>
      </c>
    </row>
    <row r="37" spans="2:5" ht="29.85" hidden="1" customHeight="1" outlineLevel="2" thickBot="1">
      <c r="B37" s="13" t="s">
        <v>43</v>
      </c>
      <c r="C37" s="7" t="s">
        <v>57</v>
      </c>
      <c r="D37" s="8" t="s">
        <v>60</v>
      </c>
      <c r="E37" s="10">
        <v>86102</v>
      </c>
    </row>
    <row r="38" spans="2:5" ht="29.85" hidden="1" customHeight="1" outlineLevel="2" thickBot="1">
      <c r="B38" s="13" t="s">
        <v>43</v>
      </c>
      <c r="C38" s="7" t="s">
        <v>57</v>
      </c>
      <c r="D38" s="8" t="s">
        <v>61</v>
      </c>
      <c r="E38" s="10">
        <v>542442.43000000005</v>
      </c>
    </row>
    <row r="39" spans="2:5" ht="29.85" hidden="1" customHeight="1" outlineLevel="2" thickBot="1">
      <c r="B39" s="12" t="s">
        <v>43</v>
      </c>
      <c r="C39" s="5" t="s">
        <v>47</v>
      </c>
      <c r="D39" s="6" t="s">
        <v>48</v>
      </c>
      <c r="E39" s="9">
        <f>E40</f>
        <v>23048293</v>
      </c>
    </row>
    <row r="40" spans="2:5" ht="29.85" hidden="1" customHeight="1" outlineLevel="2" thickBot="1">
      <c r="B40" s="13" t="s">
        <v>43</v>
      </c>
      <c r="C40" s="7" t="s">
        <v>47</v>
      </c>
      <c r="D40" s="8" t="s">
        <v>49</v>
      </c>
      <c r="E40" s="10">
        <v>23048293</v>
      </c>
    </row>
    <row r="41" spans="2:5" ht="29.25" customHeight="1" outlineLevel="1" collapsed="1" thickBot="1">
      <c r="B41" s="51" t="s">
        <v>43</v>
      </c>
      <c r="C41" s="52"/>
      <c r="D41" s="53"/>
      <c r="E41" s="10">
        <f>E32</f>
        <v>56745209.189999998</v>
      </c>
    </row>
    <row r="42" spans="2:5" ht="29.85" customHeight="1" thickBot="1">
      <c r="B42" s="54" t="s">
        <v>50</v>
      </c>
      <c r="C42" s="55"/>
      <c r="D42" s="56"/>
      <c r="E42" s="4">
        <f>E26+E30+E41</f>
        <v>261838147.19</v>
      </c>
    </row>
    <row r="44" spans="2:5">
      <c r="D44" s="17"/>
    </row>
  </sheetData>
  <mergeCells count="10">
    <mergeCell ref="B26:D26"/>
    <mergeCell ref="B30:D30"/>
    <mergeCell ref="B41:D41"/>
    <mergeCell ref="B42:D42"/>
    <mergeCell ref="B2:E2"/>
    <mergeCell ref="B3:E3"/>
    <mergeCell ref="B4:E4"/>
    <mergeCell ref="C5:E5"/>
    <mergeCell ref="C6:E6"/>
    <mergeCell ref="B7:D7"/>
  </mergeCells>
  <pageMargins left="0.7" right="0.7" top="0.75" bottom="0.75" header="0.3" footer="0.3"/>
  <pageSetup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4"/>
  <sheetViews>
    <sheetView workbookViewId="0">
      <selection activeCell="H3" sqref="H3"/>
    </sheetView>
  </sheetViews>
  <sheetFormatPr baseColWidth="10" defaultRowHeight="15" outlineLevelRow="2"/>
  <cols>
    <col min="1" max="1" width="11.42578125" style="1"/>
    <col min="2" max="2" width="41" style="1" customWidth="1"/>
    <col min="3" max="3" width="11.42578125" style="1"/>
    <col min="4" max="4" width="66.42578125" style="19" customWidth="1"/>
    <col min="5" max="5" width="21.5703125" style="1" customWidth="1"/>
    <col min="6" max="16384" width="11.42578125" style="1"/>
  </cols>
  <sheetData>
    <row r="2" spans="2:5" ht="22.5" customHeight="1">
      <c r="B2" s="57" t="s">
        <v>0</v>
      </c>
      <c r="C2" s="57"/>
      <c r="D2" s="57"/>
      <c r="E2" s="57"/>
    </row>
    <row r="3" spans="2:5" ht="24" customHeight="1">
      <c r="B3" s="57" t="s">
        <v>120</v>
      </c>
      <c r="C3" s="57"/>
      <c r="D3" s="57"/>
      <c r="E3" s="57"/>
    </row>
    <row r="4" spans="2:5" ht="24.75" customHeight="1">
      <c r="B4" s="57" t="s">
        <v>53</v>
      </c>
      <c r="C4" s="57"/>
      <c r="D4" s="57"/>
      <c r="E4" s="57"/>
    </row>
    <row r="5" spans="2:5" ht="26.25" customHeight="1">
      <c r="B5" s="58"/>
      <c r="C5" s="58"/>
      <c r="D5" s="58"/>
      <c r="E5" s="58"/>
    </row>
    <row r="6" spans="2:5" ht="26.25" customHeight="1" thickBot="1"/>
    <row r="7" spans="2:5" ht="29.25" customHeight="1" thickBot="1">
      <c r="B7" s="65" t="s">
        <v>2</v>
      </c>
      <c r="C7" s="65"/>
      <c r="D7" s="66"/>
      <c r="E7" s="20" t="s">
        <v>63</v>
      </c>
    </row>
    <row r="8" spans="2:5" ht="33" hidden="1" customHeight="1" outlineLevel="2" thickBot="1">
      <c r="B8" s="21" t="s">
        <v>64</v>
      </c>
      <c r="C8" s="23" t="s">
        <v>25</v>
      </c>
      <c r="D8" s="24" t="s">
        <v>26</v>
      </c>
      <c r="E8" s="4">
        <f>E10</f>
        <v>28000000</v>
      </c>
    </row>
    <row r="9" spans="2:5" ht="33" hidden="1" customHeight="1" outlineLevel="2" thickBot="1">
      <c r="B9" s="5" t="s">
        <v>64</v>
      </c>
      <c r="C9" s="5" t="s">
        <v>27</v>
      </c>
      <c r="D9" s="6" t="s">
        <v>28</v>
      </c>
      <c r="E9" s="9">
        <v>28000000</v>
      </c>
    </row>
    <row r="10" spans="2:5" ht="33" hidden="1" customHeight="1" outlineLevel="2" thickBot="1">
      <c r="B10" s="7" t="s">
        <v>64</v>
      </c>
      <c r="C10" s="7" t="s">
        <v>90</v>
      </c>
      <c r="D10" s="8" t="s">
        <v>91</v>
      </c>
      <c r="E10" s="10">
        <v>28000000</v>
      </c>
    </row>
    <row r="11" spans="2:5" ht="27" customHeight="1" outlineLevel="1" collapsed="1" thickBot="1">
      <c r="B11" s="62" t="s">
        <v>64</v>
      </c>
      <c r="C11" s="63"/>
      <c r="D11" s="64"/>
      <c r="E11" s="9">
        <f>+E8</f>
        <v>28000000</v>
      </c>
    </row>
    <row r="12" spans="2:5" ht="29.25" hidden="1" customHeight="1" outlineLevel="2" thickBot="1">
      <c r="B12" s="21" t="s">
        <v>73</v>
      </c>
      <c r="C12" s="21" t="s">
        <v>5</v>
      </c>
      <c r="D12" s="3" t="s">
        <v>6</v>
      </c>
      <c r="E12" s="4">
        <f>E13+E15+E18</f>
        <v>136677322.63999999</v>
      </c>
    </row>
    <row r="13" spans="2:5" ht="29.25" hidden="1" customHeight="1" outlineLevel="2" thickBot="1">
      <c r="B13" s="5" t="s">
        <v>73</v>
      </c>
      <c r="C13" s="5" t="s">
        <v>76</v>
      </c>
      <c r="D13" s="6" t="s">
        <v>77</v>
      </c>
      <c r="E13" s="9">
        <f>E14</f>
        <v>17177322.640000001</v>
      </c>
    </row>
    <row r="14" spans="2:5" ht="29.25" hidden="1" customHeight="1" outlineLevel="2" thickBot="1">
      <c r="B14" s="7" t="s">
        <v>73</v>
      </c>
      <c r="C14" s="7" t="s">
        <v>83</v>
      </c>
      <c r="D14" s="8" t="s">
        <v>84</v>
      </c>
      <c r="E14" s="10">
        <v>17177322.640000001</v>
      </c>
    </row>
    <row r="15" spans="2:5" ht="29.25" hidden="1" customHeight="1" outlineLevel="2" thickBot="1">
      <c r="B15" s="5" t="s">
        <v>73</v>
      </c>
      <c r="C15" s="5" t="s">
        <v>11</v>
      </c>
      <c r="D15" s="6" t="s">
        <v>12</v>
      </c>
      <c r="E15" s="9">
        <f>E16+E17</f>
        <v>88000000</v>
      </c>
    </row>
    <row r="16" spans="2:5" ht="29.25" hidden="1" customHeight="1" outlineLevel="2" thickBot="1">
      <c r="B16" s="7" t="s">
        <v>73</v>
      </c>
      <c r="C16" s="7" t="s">
        <v>65</v>
      </c>
      <c r="D16" s="8" t="s">
        <v>66</v>
      </c>
      <c r="E16" s="10">
        <v>83000000</v>
      </c>
    </row>
    <row r="17" spans="2:5" ht="29.25" hidden="1" customHeight="1" outlineLevel="2" thickBot="1">
      <c r="B17" s="7" t="s">
        <v>73</v>
      </c>
      <c r="C17" s="7" t="s">
        <v>13</v>
      </c>
      <c r="D17" s="8" t="s">
        <v>14</v>
      </c>
      <c r="E17" s="10">
        <v>5000000</v>
      </c>
    </row>
    <row r="18" spans="2:5" ht="29.25" hidden="1" customHeight="1" outlineLevel="2" thickBot="1">
      <c r="B18" s="5" t="s">
        <v>73</v>
      </c>
      <c r="C18" s="5" t="s">
        <v>15</v>
      </c>
      <c r="D18" s="6" t="s">
        <v>16</v>
      </c>
      <c r="E18" s="9">
        <f>E19</f>
        <v>31500000</v>
      </c>
    </row>
    <row r="19" spans="2:5" ht="29.25" hidden="1" customHeight="1" outlineLevel="2" thickBot="1">
      <c r="B19" s="7" t="s">
        <v>73</v>
      </c>
      <c r="C19" s="7" t="s">
        <v>17</v>
      </c>
      <c r="D19" s="8" t="s">
        <v>18</v>
      </c>
      <c r="E19" s="10">
        <v>31500000</v>
      </c>
    </row>
    <row r="20" spans="2:5" ht="29.25" hidden="1" customHeight="1" outlineLevel="2" thickBot="1">
      <c r="B20" s="21" t="s">
        <v>73</v>
      </c>
      <c r="C20" s="21" t="s">
        <v>19</v>
      </c>
      <c r="D20" s="3" t="s">
        <v>20</v>
      </c>
      <c r="E20" s="4">
        <f>E21</f>
        <v>10000000</v>
      </c>
    </row>
    <row r="21" spans="2:5" ht="29.25" hidden="1" customHeight="1" outlineLevel="2" thickBot="1">
      <c r="B21" s="5" t="s">
        <v>73</v>
      </c>
      <c r="C21" s="5" t="s">
        <v>78</v>
      </c>
      <c r="D21" s="6" t="s">
        <v>79</v>
      </c>
      <c r="E21" s="10">
        <f>E22</f>
        <v>10000000</v>
      </c>
    </row>
    <row r="22" spans="2:5" ht="29.25" hidden="1" customHeight="1" outlineLevel="2" thickBot="1">
      <c r="B22" s="7" t="s">
        <v>73</v>
      </c>
      <c r="C22" s="7" t="s">
        <v>80</v>
      </c>
      <c r="D22" s="8" t="s">
        <v>81</v>
      </c>
      <c r="E22" s="10">
        <v>10000000</v>
      </c>
    </row>
    <row r="23" spans="2:5" ht="29.25" hidden="1" customHeight="1" outlineLevel="2" thickBot="1">
      <c r="B23" s="21" t="s">
        <v>73</v>
      </c>
      <c r="C23" s="21" t="s">
        <v>25</v>
      </c>
      <c r="D23" s="3" t="s">
        <v>26</v>
      </c>
      <c r="E23" s="4">
        <f>E25</f>
        <v>1500000</v>
      </c>
    </row>
    <row r="24" spans="2:5" ht="29.25" hidden="1" customHeight="1" outlineLevel="2" thickBot="1">
      <c r="B24" s="5" t="s">
        <v>73</v>
      </c>
      <c r="C24" s="5" t="s">
        <v>27</v>
      </c>
      <c r="D24" s="6" t="s">
        <v>28</v>
      </c>
      <c r="E24" s="9">
        <f>E25</f>
        <v>1500000</v>
      </c>
    </row>
    <row r="25" spans="2:5" ht="29.25" hidden="1" customHeight="1" outlineLevel="2" thickBot="1">
      <c r="B25" s="7" t="s">
        <v>73</v>
      </c>
      <c r="C25" s="7" t="s">
        <v>29</v>
      </c>
      <c r="D25" s="8" t="s">
        <v>30</v>
      </c>
      <c r="E25" s="10">
        <v>1500000</v>
      </c>
    </row>
    <row r="26" spans="2:5" ht="29.25" customHeight="1" outlineLevel="1" collapsed="1" thickBot="1">
      <c r="B26" s="62" t="s">
        <v>74</v>
      </c>
      <c r="C26" s="63"/>
      <c r="D26" s="64"/>
      <c r="E26" s="9">
        <f>+E12+E20+E23</f>
        <v>148177322.63999999</v>
      </c>
    </row>
    <row r="27" spans="2:5" ht="29.25" hidden="1" customHeight="1" outlineLevel="2" thickBot="1">
      <c r="B27" s="21" t="s">
        <v>75</v>
      </c>
      <c r="C27" s="21" t="s">
        <v>5</v>
      </c>
      <c r="D27" s="3" t="s">
        <v>6</v>
      </c>
      <c r="E27" s="4">
        <f>E28</f>
        <v>7808572.5099999998</v>
      </c>
    </row>
    <row r="28" spans="2:5" ht="29.25" hidden="1" customHeight="1" outlineLevel="2" thickBot="1">
      <c r="B28" s="5" t="s">
        <v>75</v>
      </c>
      <c r="C28" s="5" t="s">
        <v>67</v>
      </c>
      <c r="D28" s="6" t="s">
        <v>68</v>
      </c>
      <c r="E28" s="9">
        <f>E29</f>
        <v>7808572.5099999998</v>
      </c>
    </row>
    <row r="29" spans="2:5" ht="29.25" hidden="1" customHeight="1" outlineLevel="2" thickBot="1">
      <c r="B29" s="7" t="s">
        <v>75</v>
      </c>
      <c r="C29" s="7" t="s">
        <v>69</v>
      </c>
      <c r="D29" s="8" t="s">
        <v>70</v>
      </c>
      <c r="E29" s="10">
        <v>7808572.5099999998</v>
      </c>
    </row>
    <row r="30" spans="2:5" ht="29.25" hidden="1" customHeight="1" outlineLevel="2" thickBot="1">
      <c r="B30" s="21" t="s">
        <v>75</v>
      </c>
      <c r="C30" s="21" t="s">
        <v>19</v>
      </c>
      <c r="D30" s="3" t="s">
        <v>20</v>
      </c>
      <c r="E30" s="4">
        <f>E32</f>
        <v>17708793.039999999</v>
      </c>
    </row>
    <row r="31" spans="2:5" ht="29.25" hidden="1" customHeight="1" outlineLevel="2" thickBot="1">
      <c r="B31" s="5" t="s">
        <v>75</v>
      </c>
      <c r="C31" s="5" t="s">
        <v>21</v>
      </c>
      <c r="D31" s="6" t="s">
        <v>22</v>
      </c>
      <c r="E31" s="9">
        <f>E32</f>
        <v>17708793.039999999</v>
      </c>
    </row>
    <row r="32" spans="2:5" ht="29.25" hidden="1" customHeight="1" outlineLevel="2" thickBot="1">
      <c r="B32" s="7" t="s">
        <v>75</v>
      </c>
      <c r="C32" s="7" t="s">
        <v>71</v>
      </c>
      <c r="D32" s="8" t="s">
        <v>72</v>
      </c>
      <c r="E32" s="10">
        <v>17708793.039999999</v>
      </c>
    </row>
    <row r="33" spans="2:5" ht="29.25" customHeight="1" outlineLevel="1" collapsed="1" thickBot="1">
      <c r="B33" s="62" t="s">
        <v>75</v>
      </c>
      <c r="C33" s="63"/>
      <c r="D33" s="64"/>
      <c r="E33" s="9">
        <f>+E27+E30</f>
        <v>25517365.549999997</v>
      </c>
    </row>
    <row r="34" spans="2:5" ht="29.25" hidden="1" customHeight="1" outlineLevel="2" thickBot="1">
      <c r="B34" s="5" t="s">
        <v>82</v>
      </c>
      <c r="C34" s="5" t="s">
        <v>11</v>
      </c>
      <c r="D34" s="6" t="s">
        <v>12</v>
      </c>
      <c r="E34" s="9">
        <f>E35</f>
        <v>6186000</v>
      </c>
    </row>
    <row r="35" spans="2:5" ht="29.25" hidden="1" customHeight="1" outlineLevel="2" thickBot="1">
      <c r="B35" s="7" t="s">
        <v>82</v>
      </c>
      <c r="C35" s="7" t="s">
        <v>65</v>
      </c>
      <c r="D35" s="8" t="s">
        <v>66</v>
      </c>
      <c r="E35" s="10">
        <v>6186000</v>
      </c>
    </row>
    <row r="36" spans="2:5" ht="29.25" customHeight="1" outlineLevel="1" collapsed="1" thickBot="1">
      <c r="B36" s="62" t="s">
        <v>82</v>
      </c>
      <c r="C36" s="63"/>
      <c r="D36" s="64"/>
      <c r="E36" s="9">
        <f>E34</f>
        <v>6186000</v>
      </c>
    </row>
    <row r="37" spans="2:5" ht="29.25" hidden="1" customHeight="1" outlineLevel="2" thickBot="1">
      <c r="B37" s="25" t="s">
        <v>94</v>
      </c>
      <c r="C37" s="25" t="s">
        <v>5</v>
      </c>
      <c r="D37" s="26" t="s">
        <v>6</v>
      </c>
      <c r="E37" s="4">
        <f>E38+E40</f>
        <v>156000000</v>
      </c>
    </row>
    <row r="38" spans="2:5" ht="29.25" hidden="1" customHeight="1" outlineLevel="2" thickBot="1">
      <c r="B38" s="5" t="s">
        <v>94</v>
      </c>
      <c r="C38" s="5" t="s">
        <v>11</v>
      </c>
      <c r="D38" s="6" t="s">
        <v>12</v>
      </c>
      <c r="E38" s="10">
        <f>E39</f>
        <v>33000000</v>
      </c>
    </row>
    <row r="39" spans="2:5" ht="29.25" hidden="1" customHeight="1" outlineLevel="2" thickBot="1">
      <c r="B39" s="7" t="s">
        <v>94</v>
      </c>
      <c r="C39" s="7" t="s">
        <v>13</v>
      </c>
      <c r="D39" s="8" t="s">
        <v>14</v>
      </c>
      <c r="E39" s="10">
        <v>33000000</v>
      </c>
    </row>
    <row r="40" spans="2:5" ht="29.25" hidden="1" customHeight="1" outlineLevel="2" thickBot="1">
      <c r="B40" s="5" t="s">
        <v>94</v>
      </c>
      <c r="C40" s="5" t="s">
        <v>15</v>
      </c>
      <c r="D40" s="6" t="s">
        <v>16</v>
      </c>
      <c r="E40" s="10">
        <f>E41</f>
        <v>123000000</v>
      </c>
    </row>
    <row r="41" spans="2:5" ht="29.25" hidden="1" customHeight="1" outlineLevel="2" thickBot="1">
      <c r="B41" s="7" t="s">
        <v>94</v>
      </c>
      <c r="C41" s="7" t="s">
        <v>85</v>
      </c>
      <c r="D41" s="8" t="s">
        <v>86</v>
      </c>
      <c r="E41" s="10">
        <v>123000000</v>
      </c>
    </row>
    <row r="42" spans="2:5" ht="29.25" customHeight="1" outlineLevel="1" collapsed="1" thickBot="1">
      <c r="B42" s="62" t="s">
        <v>94</v>
      </c>
      <c r="C42" s="63"/>
      <c r="D42" s="64"/>
      <c r="E42" s="9">
        <f>E37</f>
        <v>156000000</v>
      </c>
    </row>
    <row r="43" spans="2:5" ht="29.25" hidden="1" customHeight="1" outlineLevel="2" thickBot="1">
      <c r="B43" s="25" t="s">
        <v>87</v>
      </c>
      <c r="C43" s="25" t="s">
        <v>5</v>
      </c>
      <c r="D43" s="26" t="s">
        <v>6</v>
      </c>
      <c r="E43" s="4">
        <f>E44</f>
        <v>5000000</v>
      </c>
    </row>
    <row r="44" spans="2:5" ht="29.25" hidden="1" customHeight="1" outlineLevel="2" thickBot="1">
      <c r="B44" s="5" t="s">
        <v>87</v>
      </c>
      <c r="C44" s="5" t="s">
        <v>15</v>
      </c>
      <c r="D44" s="6" t="s">
        <v>16</v>
      </c>
      <c r="E44" s="10">
        <f>E45</f>
        <v>5000000</v>
      </c>
    </row>
    <row r="45" spans="2:5" ht="29.25" hidden="1" customHeight="1" outlineLevel="2" thickBot="1">
      <c r="B45" s="7" t="s">
        <v>87</v>
      </c>
      <c r="C45" s="7" t="s">
        <v>85</v>
      </c>
      <c r="D45" s="8" t="s">
        <v>86</v>
      </c>
      <c r="E45" s="10">
        <v>5000000</v>
      </c>
    </row>
    <row r="46" spans="2:5" ht="29.25" customHeight="1" outlineLevel="1" collapsed="1" thickBot="1">
      <c r="B46" s="62" t="s">
        <v>87</v>
      </c>
      <c r="C46" s="63"/>
      <c r="D46" s="64"/>
      <c r="E46" s="9">
        <f>E43</f>
        <v>5000000</v>
      </c>
    </row>
    <row r="47" spans="2:5" ht="29.25" hidden="1" customHeight="1" outlineLevel="2" thickBot="1">
      <c r="B47" s="27" t="s">
        <v>88</v>
      </c>
      <c r="C47" s="27" t="s">
        <v>5</v>
      </c>
      <c r="D47" s="28" t="s">
        <v>6</v>
      </c>
      <c r="E47" s="4">
        <f>E49</f>
        <v>6000000</v>
      </c>
    </row>
    <row r="48" spans="2:5" ht="29.25" hidden="1" customHeight="1" outlineLevel="2" thickBot="1">
      <c r="B48" s="5" t="s">
        <v>88</v>
      </c>
      <c r="C48" s="5" t="s">
        <v>7</v>
      </c>
      <c r="D48" s="6" t="s">
        <v>8</v>
      </c>
      <c r="E48" s="10">
        <f>E49</f>
        <v>6000000</v>
      </c>
    </row>
    <row r="49" spans="2:5" ht="29.25" hidden="1" customHeight="1" outlineLevel="2" thickBot="1">
      <c r="B49" s="7" t="s">
        <v>88</v>
      </c>
      <c r="C49" s="7" t="s">
        <v>9</v>
      </c>
      <c r="D49" s="8" t="s">
        <v>10</v>
      </c>
      <c r="E49" s="10">
        <v>6000000</v>
      </c>
    </row>
    <row r="50" spans="2:5" ht="29.25" hidden="1" customHeight="1" outlineLevel="2" thickBot="1">
      <c r="B50" s="27" t="s">
        <v>88</v>
      </c>
      <c r="C50" s="27" t="s">
        <v>25</v>
      </c>
      <c r="D50" s="28" t="s">
        <v>26</v>
      </c>
      <c r="E50" s="4">
        <f>E51</f>
        <v>23000000</v>
      </c>
    </row>
    <row r="51" spans="2:5" ht="29.25" hidden="1" customHeight="1" outlineLevel="2" thickBot="1">
      <c r="B51" s="5" t="s">
        <v>88</v>
      </c>
      <c r="C51" s="5" t="s">
        <v>27</v>
      </c>
      <c r="D51" s="6" t="s">
        <v>28</v>
      </c>
      <c r="E51" s="10">
        <f>E52</f>
        <v>23000000</v>
      </c>
    </row>
    <row r="52" spans="2:5" ht="29.25" hidden="1" customHeight="1" outlineLevel="2" thickBot="1">
      <c r="B52" s="7" t="s">
        <v>88</v>
      </c>
      <c r="C52" s="7" t="s">
        <v>92</v>
      </c>
      <c r="D52" s="8" t="s">
        <v>93</v>
      </c>
      <c r="E52" s="10">
        <v>23000000</v>
      </c>
    </row>
    <row r="53" spans="2:5" ht="29.25" customHeight="1" outlineLevel="1" collapsed="1" thickBot="1">
      <c r="B53" s="62" t="s">
        <v>88</v>
      </c>
      <c r="C53" s="63"/>
      <c r="D53" s="64"/>
      <c r="E53" s="9">
        <f>E50+E47</f>
        <v>29000000</v>
      </c>
    </row>
    <row r="54" spans="2:5" ht="29.25" customHeight="1" thickBot="1">
      <c r="B54" s="54" t="s">
        <v>89</v>
      </c>
      <c r="C54" s="55"/>
      <c r="D54" s="56"/>
      <c r="E54" s="4">
        <f>E11+E26+E33+E36+E46+E53+E42</f>
        <v>397880688.19</v>
      </c>
    </row>
  </sheetData>
  <mergeCells count="13">
    <mergeCell ref="B54:D54"/>
    <mergeCell ref="B46:D46"/>
    <mergeCell ref="B53:D53"/>
    <mergeCell ref="B42:D42"/>
    <mergeCell ref="B26:D26"/>
    <mergeCell ref="B33:D33"/>
    <mergeCell ref="B36:D36"/>
    <mergeCell ref="B11:D11"/>
    <mergeCell ref="B2:E2"/>
    <mergeCell ref="B3:E3"/>
    <mergeCell ref="B4:E4"/>
    <mergeCell ref="B5:E5"/>
    <mergeCell ref="B7:D7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7"/>
  <sheetViews>
    <sheetView topLeftCell="A3" workbookViewId="0">
      <selection activeCell="I5" sqref="I5"/>
    </sheetView>
  </sheetViews>
  <sheetFormatPr baseColWidth="10" defaultRowHeight="15" outlineLevelRow="2"/>
  <cols>
    <col min="1" max="1" width="11.42578125" style="1"/>
    <col min="2" max="2" width="40.28515625" style="1" customWidth="1"/>
    <col min="3" max="3" width="11.42578125" style="1"/>
    <col min="4" max="4" width="55" style="19" customWidth="1"/>
    <col min="5" max="5" width="17.85546875" style="46" customWidth="1"/>
    <col min="6" max="16384" width="11.42578125" style="1"/>
  </cols>
  <sheetData>
    <row r="2" spans="2:5" ht="22.5" customHeight="1">
      <c r="B2" s="57" t="s">
        <v>0</v>
      </c>
      <c r="C2" s="57"/>
      <c r="D2" s="57"/>
      <c r="E2" s="57"/>
    </row>
    <row r="3" spans="2:5" ht="22.5" customHeight="1">
      <c r="B3" s="57" t="s">
        <v>95</v>
      </c>
      <c r="C3" s="57"/>
      <c r="D3" s="57"/>
      <c r="E3" s="57"/>
    </row>
    <row r="4" spans="2:5" ht="24.75" customHeight="1">
      <c r="B4" s="57" t="s">
        <v>53</v>
      </c>
      <c r="C4" s="57"/>
      <c r="D4" s="57"/>
      <c r="E4" s="57"/>
    </row>
    <row r="5" spans="2:5" ht="26.25" customHeight="1" thickBot="1">
      <c r="B5" s="58"/>
      <c r="C5" s="58"/>
      <c r="D5" s="58"/>
      <c r="E5" s="58"/>
    </row>
    <row r="6" spans="2:5" ht="26.25" customHeight="1" thickBot="1">
      <c r="B6" s="70" t="s">
        <v>2</v>
      </c>
      <c r="C6" s="70"/>
      <c r="D6" s="71"/>
      <c r="E6" s="20" t="s">
        <v>63</v>
      </c>
    </row>
    <row r="7" spans="2:5" ht="29.25" hidden="1" customHeight="1" outlineLevel="2" thickBot="1">
      <c r="B7" s="21" t="s">
        <v>96</v>
      </c>
      <c r="C7" s="21" t="s">
        <v>5</v>
      </c>
      <c r="D7" s="3" t="s">
        <v>6</v>
      </c>
      <c r="E7" s="29">
        <f>E8</f>
        <v>90196693</v>
      </c>
    </row>
    <row r="8" spans="2:5" ht="29.25" hidden="1" customHeight="1" outlineLevel="2" thickBot="1">
      <c r="B8" s="30" t="s">
        <v>96</v>
      </c>
      <c r="C8" s="30" t="s">
        <v>11</v>
      </c>
      <c r="D8" s="31" t="s">
        <v>12</v>
      </c>
      <c r="E8" s="32">
        <f>E9</f>
        <v>90196693</v>
      </c>
    </row>
    <row r="9" spans="2:5" ht="29.25" hidden="1" customHeight="1" outlineLevel="2" thickBot="1">
      <c r="B9" s="33" t="s">
        <v>96</v>
      </c>
      <c r="C9" s="33" t="s">
        <v>121</v>
      </c>
      <c r="D9" s="34" t="s">
        <v>122</v>
      </c>
      <c r="E9" s="35">
        <v>90196693</v>
      </c>
    </row>
    <row r="10" spans="2:5" ht="29.25" customHeight="1" outlineLevel="1" collapsed="1" thickBot="1">
      <c r="B10" s="67" t="s">
        <v>96</v>
      </c>
      <c r="C10" s="68"/>
      <c r="D10" s="69"/>
      <c r="E10" s="49">
        <f>E7</f>
        <v>90196693</v>
      </c>
    </row>
    <row r="11" spans="2:5" ht="39.75" hidden="1" customHeight="1" outlineLevel="2" thickBot="1">
      <c r="B11" s="3" t="s">
        <v>124</v>
      </c>
      <c r="C11" s="21" t="s">
        <v>25</v>
      </c>
      <c r="D11" s="3" t="s">
        <v>26</v>
      </c>
      <c r="E11" s="29">
        <f>E12</f>
        <v>260000000</v>
      </c>
    </row>
    <row r="12" spans="2:5" ht="42" hidden="1" customHeight="1" outlineLevel="2" thickBot="1">
      <c r="B12" s="36" t="s">
        <v>124</v>
      </c>
      <c r="C12" s="30" t="s">
        <v>125</v>
      </c>
      <c r="D12" s="31" t="s">
        <v>99</v>
      </c>
      <c r="E12" s="32">
        <f>E13</f>
        <v>260000000</v>
      </c>
    </row>
    <row r="13" spans="2:5" ht="38.25" hidden="1" customHeight="1" outlineLevel="2" thickBot="1">
      <c r="B13" s="37" t="s">
        <v>124</v>
      </c>
      <c r="C13" s="33" t="s">
        <v>125</v>
      </c>
      <c r="D13" s="34" t="s">
        <v>123</v>
      </c>
      <c r="E13" s="35">
        <v>260000000</v>
      </c>
    </row>
    <row r="14" spans="2:5" ht="42" hidden="1" customHeight="1" outlineLevel="2" thickBot="1">
      <c r="B14" s="36" t="s">
        <v>124</v>
      </c>
      <c r="C14" s="30" t="s">
        <v>126</v>
      </c>
      <c r="D14" s="31" t="s">
        <v>127</v>
      </c>
      <c r="E14" s="32">
        <f>E15</f>
        <v>3500000</v>
      </c>
    </row>
    <row r="15" spans="2:5" ht="38.25" hidden="1" customHeight="1" outlineLevel="2" thickBot="1">
      <c r="B15" s="37" t="s">
        <v>124</v>
      </c>
      <c r="C15" s="33" t="s">
        <v>128</v>
      </c>
      <c r="D15" s="34" t="s">
        <v>129</v>
      </c>
      <c r="E15" s="35">
        <v>3500000</v>
      </c>
    </row>
    <row r="16" spans="2:5" ht="38.25" customHeight="1" outlineLevel="1" collapsed="1" thickBot="1">
      <c r="B16" s="67" t="s">
        <v>123</v>
      </c>
      <c r="C16" s="68"/>
      <c r="D16" s="69"/>
      <c r="E16" s="49">
        <f>E14+E12</f>
        <v>263500000</v>
      </c>
    </row>
    <row r="17" spans="2:5" ht="37.5" hidden="1" customHeight="1" outlineLevel="2" thickBot="1">
      <c r="B17" s="3" t="s">
        <v>97</v>
      </c>
      <c r="C17" s="3" t="s">
        <v>25</v>
      </c>
      <c r="D17" s="3" t="s">
        <v>26</v>
      </c>
      <c r="E17" s="29">
        <f>E18</f>
        <v>82309000.340000004</v>
      </c>
    </row>
    <row r="18" spans="2:5" ht="42.75" hidden="1" customHeight="1" outlineLevel="2" thickBot="1">
      <c r="B18" s="36" t="s">
        <v>97</v>
      </c>
      <c r="C18" s="30" t="s">
        <v>98</v>
      </c>
      <c r="D18" s="31" t="s">
        <v>99</v>
      </c>
      <c r="E18" s="32">
        <f>E19</f>
        <v>82309000.340000004</v>
      </c>
    </row>
    <row r="19" spans="2:5" ht="54.75" hidden="1" customHeight="1" outlineLevel="2" thickBot="1">
      <c r="B19" s="37" t="s">
        <v>97</v>
      </c>
      <c r="C19" s="33" t="s">
        <v>100</v>
      </c>
      <c r="D19" s="34" t="s">
        <v>130</v>
      </c>
      <c r="E19" s="35">
        <v>82309000.340000004</v>
      </c>
    </row>
    <row r="20" spans="2:5" ht="39.75" hidden="1" customHeight="1" outlineLevel="2" thickBot="1">
      <c r="B20" s="3" t="s">
        <v>97</v>
      </c>
      <c r="C20" s="21" t="s">
        <v>25</v>
      </c>
      <c r="D20" s="3" t="s">
        <v>26</v>
      </c>
      <c r="E20" s="29">
        <f>E21</f>
        <v>75000000</v>
      </c>
    </row>
    <row r="21" spans="2:5" ht="42" hidden="1" customHeight="1" outlineLevel="2" thickBot="1">
      <c r="B21" s="36" t="s">
        <v>97</v>
      </c>
      <c r="C21" s="30" t="s">
        <v>98</v>
      </c>
      <c r="D21" s="31" t="s">
        <v>99</v>
      </c>
      <c r="E21" s="32">
        <f>E22</f>
        <v>75000000</v>
      </c>
    </row>
    <row r="22" spans="2:5" ht="38.25" hidden="1" customHeight="1" outlineLevel="2" thickBot="1">
      <c r="B22" s="37" t="s">
        <v>97</v>
      </c>
      <c r="C22" s="33" t="s">
        <v>100</v>
      </c>
      <c r="D22" s="34" t="s">
        <v>131</v>
      </c>
      <c r="E22" s="35">
        <v>75000000</v>
      </c>
    </row>
    <row r="23" spans="2:5" ht="39.75" hidden="1" customHeight="1" outlineLevel="2" thickBot="1">
      <c r="B23" s="3" t="s">
        <v>97</v>
      </c>
      <c r="C23" s="21" t="s">
        <v>25</v>
      </c>
      <c r="D23" s="3" t="s">
        <v>26</v>
      </c>
      <c r="E23" s="29">
        <f>E24</f>
        <v>2531092</v>
      </c>
    </row>
    <row r="24" spans="2:5" ht="42" hidden="1" customHeight="1" outlineLevel="2" thickBot="1">
      <c r="B24" s="36" t="s">
        <v>97</v>
      </c>
      <c r="C24" s="30" t="s">
        <v>98</v>
      </c>
      <c r="D24" s="31" t="s">
        <v>99</v>
      </c>
      <c r="E24" s="32">
        <f>E25</f>
        <v>2531092</v>
      </c>
    </row>
    <row r="25" spans="2:5" ht="38.25" hidden="1" customHeight="1" outlineLevel="2" thickBot="1">
      <c r="B25" s="37" t="s">
        <v>97</v>
      </c>
      <c r="C25" s="33" t="s">
        <v>100</v>
      </c>
      <c r="D25" s="34" t="s">
        <v>132</v>
      </c>
      <c r="E25" s="35">
        <v>2531092</v>
      </c>
    </row>
    <row r="26" spans="2:5" ht="38.25" customHeight="1" outlineLevel="1" collapsed="1" thickBot="1">
      <c r="B26" s="67" t="s">
        <v>101</v>
      </c>
      <c r="C26" s="68"/>
      <c r="D26" s="69"/>
      <c r="E26" s="49">
        <f>E17+E23+E20</f>
        <v>159840092.34</v>
      </c>
    </row>
    <row r="27" spans="2:5" ht="39.75" hidden="1" customHeight="1" outlineLevel="2" thickBot="1">
      <c r="B27" s="3" t="s">
        <v>133</v>
      </c>
      <c r="C27" s="21" t="s">
        <v>25</v>
      </c>
      <c r="D27" s="3" t="s">
        <v>26</v>
      </c>
      <c r="E27" s="29">
        <f>E28</f>
        <v>55000000</v>
      </c>
    </row>
    <row r="28" spans="2:5" ht="42" hidden="1" customHeight="1" outlineLevel="2" thickBot="1">
      <c r="B28" s="36" t="s">
        <v>133</v>
      </c>
      <c r="C28" s="30" t="s">
        <v>98</v>
      </c>
      <c r="D28" s="31" t="s">
        <v>99</v>
      </c>
      <c r="E28" s="32">
        <f>E29</f>
        <v>55000000</v>
      </c>
    </row>
    <row r="29" spans="2:5" ht="38.25" hidden="1" customHeight="1" outlineLevel="2" thickBot="1">
      <c r="B29" s="37" t="s">
        <v>133</v>
      </c>
      <c r="C29" s="33" t="s">
        <v>134</v>
      </c>
      <c r="D29" s="34" t="s">
        <v>135</v>
      </c>
      <c r="E29" s="35">
        <v>55000000</v>
      </c>
    </row>
    <row r="30" spans="2:5" ht="39.75" hidden="1" customHeight="1" outlineLevel="2" thickBot="1">
      <c r="B30" s="3" t="s">
        <v>133</v>
      </c>
      <c r="C30" s="21" t="s">
        <v>25</v>
      </c>
      <c r="D30" s="3" t="s">
        <v>26</v>
      </c>
      <c r="E30" s="29">
        <f>E31</f>
        <v>30000000</v>
      </c>
    </row>
    <row r="31" spans="2:5" ht="42" hidden="1" customHeight="1" outlineLevel="2" thickBot="1">
      <c r="B31" s="36" t="s">
        <v>133</v>
      </c>
      <c r="C31" s="30" t="s">
        <v>98</v>
      </c>
      <c r="D31" s="31" t="s">
        <v>99</v>
      </c>
      <c r="E31" s="32">
        <f>E32</f>
        <v>30000000</v>
      </c>
    </row>
    <row r="32" spans="2:5" ht="38.25" hidden="1" customHeight="1" outlineLevel="2" thickBot="1">
      <c r="B32" s="37" t="s">
        <v>133</v>
      </c>
      <c r="C32" s="33" t="s">
        <v>134</v>
      </c>
      <c r="D32" s="34" t="s">
        <v>136</v>
      </c>
      <c r="E32" s="35">
        <v>30000000</v>
      </c>
    </row>
    <row r="33" spans="2:5" ht="39.75" hidden="1" customHeight="1" outlineLevel="2" thickBot="1">
      <c r="B33" s="3" t="s">
        <v>133</v>
      </c>
      <c r="C33" s="21" t="s">
        <v>25</v>
      </c>
      <c r="D33" s="3" t="s">
        <v>26</v>
      </c>
      <c r="E33" s="29">
        <f>E34</f>
        <v>7548567</v>
      </c>
    </row>
    <row r="34" spans="2:5" ht="42" hidden="1" customHeight="1" outlineLevel="2" thickBot="1">
      <c r="B34" s="36" t="s">
        <v>133</v>
      </c>
      <c r="C34" s="30" t="s">
        <v>98</v>
      </c>
      <c r="D34" s="31" t="s">
        <v>99</v>
      </c>
      <c r="E34" s="32">
        <f>E35</f>
        <v>7548567</v>
      </c>
    </row>
    <row r="35" spans="2:5" ht="38.25" hidden="1" customHeight="1" outlineLevel="2" thickBot="1">
      <c r="B35" s="37" t="s">
        <v>133</v>
      </c>
      <c r="C35" s="33" t="s">
        <v>134</v>
      </c>
      <c r="D35" s="34" t="s">
        <v>137</v>
      </c>
      <c r="E35" s="35">
        <v>7548567</v>
      </c>
    </row>
    <row r="36" spans="2:5" ht="38.25" customHeight="1" outlineLevel="1" collapsed="1" thickBot="1">
      <c r="B36" s="67" t="s">
        <v>133</v>
      </c>
      <c r="C36" s="68"/>
      <c r="D36" s="69"/>
      <c r="E36" s="49">
        <f>E27+E30+E33</f>
        <v>92548567</v>
      </c>
    </row>
    <row r="37" spans="2:5" ht="39.75" hidden="1" customHeight="1" outlineLevel="2" thickBot="1">
      <c r="B37" s="21" t="s">
        <v>102</v>
      </c>
      <c r="C37" s="21" t="s">
        <v>25</v>
      </c>
      <c r="D37" s="3" t="s">
        <v>26</v>
      </c>
      <c r="E37" s="29">
        <f>E38</f>
        <v>50000000</v>
      </c>
    </row>
    <row r="38" spans="2:5" ht="39.75" hidden="1" customHeight="1" outlineLevel="2" thickBot="1">
      <c r="B38" s="36" t="s">
        <v>102</v>
      </c>
      <c r="C38" s="38" t="s">
        <v>98</v>
      </c>
      <c r="D38" s="39" t="s">
        <v>99</v>
      </c>
      <c r="E38" s="32">
        <f>E39</f>
        <v>50000000</v>
      </c>
    </row>
    <row r="39" spans="2:5" ht="39.75" hidden="1" customHeight="1" outlineLevel="2" thickBot="1">
      <c r="B39" s="37" t="s">
        <v>102</v>
      </c>
      <c r="C39" s="7" t="s">
        <v>103</v>
      </c>
      <c r="D39" s="22" t="s">
        <v>138</v>
      </c>
      <c r="E39" s="35">
        <v>50000000</v>
      </c>
    </row>
    <row r="40" spans="2:5" ht="39.75" hidden="1" customHeight="1" outlineLevel="2" thickBot="1">
      <c r="B40" s="21" t="s">
        <v>102</v>
      </c>
      <c r="C40" s="21" t="s">
        <v>25</v>
      </c>
      <c r="D40" s="3" t="s">
        <v>26</v>
      </c>
      <c r="E40" s="29">
        <f>E41</f>
        <v>100000000</v>
      </c>
    </row>
    <row r="41" spans="2:5" ht="39.75" hidden="1" customHeight="1" outlineLevel="2" thickBot="1">
      <c r="B41" s="36" t="s">
        <v>102</v>
      </c>
      <c r="C41" s="38" t="s">
        <v>98</v>
      </c>
      <c r="D41" s="39" t="s">
        <v>99</v>
      </c>
      <c r="E41" s="32">
        <f>E42</f>
        <v>100000000</v>
      </c>
    </row>
    <row r="42" spans="2:5" ht="39.75" hidden="1" customHeight="1" outlineLevel="2" thickBot="1">
      <c r="B42" s="37" t="s">
        <v>102</v>
      </c>
      <c r="C42" s="7" t="s">
        <v>103</v>
      </c>
      <c r="D42" s="22" t="s">
        <v>139</v>
      </c>
      <c r="E42" s="35">
        <v>100000000</v>
      </c>
    </row>
    <row r="43" spans="2:5" ht="39.75" hidden="1" customHeight="1" outlineLevel="2" thickBot="1">
      <c r="B43" s="21" t="s">
        <v>102</v>
      </c>
      <c r="C43" s="21" t="s">
        <v>25</v>
      </c>
      <c r="D43" s="3" t="s">
        <v>26</v>
      </c>
      <c r="E43" s="29">
        <f>E44</f>
        <v>88000000</v>
      </c>
    </row>
    <row r="44" spans="2:5" ht="39.75" hidden="1" customHeight="1" outlineLevel="2" thickBot="1">
      <c r="B44" s="36" t="s">
        <v>102</v>
      </c>
      <c r="C44" s="38" t="s">
        <v>98</v>
      </c>
      <c r="D44" s="39" t="s">
        <v>99</v>
      </c>
      <c r="E44" s="32">
        <f>E45</f>
        <v>88000000</v>
      </c>
    </row>
    <row r="45" spans="2:5" ht="39.75" hidden="1" customHeight="1" outlineLevel="2" thickBot="1">
      <c r="B45" s="37" t="s">
        <v>102</v>
      </c>
      <c r="C45" s="7" t="s">
        <v>103</v>
      </c>
      <c r="D45" s="22" t="s">
        <v>140</v>
      </c>
      <c r="E45" s="35">
        <v>88000000</v>
      </c>
    </row>
    <row r="46" spans="2:5" ht="39.75" hidden="1" customHeight="1" outlineLevel="2" thickBot="1">
      <c r="B46" s="21" t="s">
        <v>102</v>
      </c>
      <c r="C46" s="21" t="s">
        <v>25</v>
      </c>
      <c r="D46" s="3" t="s">
        <v>26</v>
      </c>
      <c r="E46" s="29">
        <f>E47</f>
        <v>28784550</v>
      </c>
    </row>
    <row r="47" spans="2:5" ht="39.75" hidden="1" customHeight="1" outlineLevel="2" thickBot="1">
      <c r="B47" s="36" t="s">
        <v>102</v>
      </c>
      <c r="C47" s="38" t="s">
        <v>98</v>
      </c>
      <c r="D47" s="39" t="s">
        <v>99</v>
      </c>
      <c r="E47" s="32">
        <f>E48</f>
        <v>28784550</v>
      </c>
    </row>
    <row r="48" spans="2:5" ht="39.75" hidden="1" customHeight="1" outlineLevel="2" thickBot="1">
      <c r="B48" s="37" t="s">
        <v>102</v>
      </c>
      <c r="C48" s="7" t="s">
        <v>103</v>
      </c>
      <c r="D48" s="22" t="s">
        <v>141</v>
      </c>
      <c r="E48" s="35">
        <v>28784550</v>
      </c>
    </row>
    <row r="49" spans="2:5" ht="39.75" hidden="1" customHeight="1" outlineLevel="2" thickBot="1">
      <c r="B49" s="21" t="s">
        <v>102</v>
      </c>
      <c r="C49" s="21" t="s">
        <v>25</v>
      </c>
      <c r="D49" s="3" t="s">
        <v>26</v>
      </c>
      <c r="E49" s="29">
        <f>E50</f>
        <v>50000000</v>
      </c>
    </row>
    <row r="50" spans="2:5" ht="39.75" hidden="1" customHeight="1" outlineLevel="2" thickBot="1">
      <c r="B50" s="36" t="s">
        <v>102</v>
      </c>
      <c r="C50" s="38" t="s">
        <v>98</v>
      </c>
      <c r="D50" s="39" t="s">
        <v>99</v>
      </c>
      <c r="E50" s="32">
        <f>E51</f>
        <v>50000000</v>
      </c>
    </row>
    <row r="51" spans="2:5" ht="39.75" hidden="1" customHeight="1" outlineLevel="2" thickBot="1">
      <c r="B51" s="37" t="s">
        <v>102</v>
      </c>
      <c r="C51" s="7" t="s">
        <v>103</v>
      </c>
      <c r="D51" s="22" t="s">
        <v>142</v>
      </c>
      <c r="E51" s="35">
        <v>50000000</v>
      </c>
    </row>
    <row r="52" spans="2:5" ht="39.75" hidden="1" customHeight="1" outlineLevel="2" thickBot="1">
      <c r="B52" s="21" t="s">
        <v>102</v>
      </c>
      <c r="C52" s="21" t="s">
        <v>25</v>
      </c>
      <c r="D52" s="3" t="s">
        <v>26</v>
      </c>
      <c r="E52" s="29">
        <f>E53</f>
        <v>84912000</v>
      </c>
    </row>
    <row r="53" spans="2:5" ht="39.75" hidden="1" customHeight="1" outlineLevel="2" thickBot="1">
      <c r="B53" s="36" t="s">
        <v>102</v>
      </c>
      <c r="C53" s="38" t="s">
        <v>98</v>
      </c>
      <c r="D53" s="39" t="s">
        <v>99</v>
      </c>
      <c r="E53" s="32">
        <f>E54</f>
        <v>84912000</v>
      </c>
    </row>
    <row r="54" spans="2:5" ht="39.75" hidden="1" customHeight="1" outlineLevel="2" thickBot="1">
      <c r="B54" s="37" t="s">
        <v>102</v>
      </c>
      <c r="C54" s="7" t="s">
        <v>103</v>
      </c>
      <c r="D54" s="8" t="s">
        <v>143</v>
      </c>
      <c r="E54" s="35">
        <v>84912000</v>
      </c>
    </row>
    <row r="55" spans="2:5" ht="39.75" hidden="1" customHeight="1" outlineLevel="2" thickBot="1">
      <c r="B55" s="21" t="s">
        <v>102</v>
      </c>
      <c r="C55" s="21" t="s">
        <v>25</v>
      </c>
      <c r="D55" s="3" t="s">
        <v>26</v>
      </c>
      <c r="E55" s="29">
        <f>E56</f>
        <v>39014738</v>
      </c>
    </row>
    <row r="56" spans="2:5" ht="39.75" hidden="1" customHeight="1" outlineLevel="2" thickBot="1">
      <c r="B56" s="36" t="s">
        <v>102</v>
      </c>
      <c r="C56" s="38" t="s">
        <v>98</v>
      </c>
      <c r="D56" s="39" t="s">
        <v>99</v>
      </c>
      <c r="E56" s="32">
        <f>E57</f>
        <v>39014738</v>
      </c>
    </row>
    <row r="57" spans="2:5" ht="37.5" hidden="1" customHeight="1" outlineLevel="2" thickBot="1">
      <c r="B57" s="37" t="s">
        <v>102</v>
      </c>
      <c r="C57" s="37" t="s">
        <v>104</v>
      </c>
      <c r="D57" s="37" t="s">
        <v>144</v>
      </c>
      <c r="E57" s="35">
        <v>39014738</v>
      </c>
    </row>
    <row r="58" spans="2:5" ht="37.5" hidden="1" customHeight="1" outlineLevel="2" thickBot="1">
      <c r="B58" s="21" t="s">
        <v>102</v>
      </c>
      <c r="C58" s="21" t="s">
        <v>25</v>
      </c>
      <c r="D58" s="3" t="s">
        <v>26</v>
      </c>
      <c r="E58" s="29">
        <f>E59</f>
        <v>18145000</v>
      </c>
    </row>
    <row r="59" spans="2:5" ht="37.5" hidden="1" customHeight="1" outlineLevel="2" thickBot="1">
      <c r="B59" s="36" t="s">
        <v>102</v>
      </c>
      <c r="C59" s="5" t="s">
        <v>98</v>
      </c>
      <c r="D59" s="6" t="s">
        <v>99</v>
      </c>
      <c r="E59" s="32">
        <f>E60</f>
        <v>18145000</v>
      </c>
    </row>
    <row r="60" spans="2:5" ht="29.25" hidden="1" customHeight="1" outlineLevel="2" thickBot="1">
      <c r="B60" s="37" t="s">
        <v>102</v>
      </c>
      <c r="C60" s="7" t="s">
        <v>103</v>
      </c>
      <c r="D60" s="8" t="s">
        <v>145</v>
      </c>
      <c r="E60" s="35">
        <v>18145000</v>
      </c>
    </row>
    <row r="61" spans="2:5" ht="37.5" hidden="1" customHeight="1" outlineLevel="2" thickBot="1">
      <c r="B61" s="21" t="s">
        <v>102</v>
      </c>
      <c r="C61" s="21" t="s">
        <v>25</v>
      </c>
      <c r="D61" s="3" t="s">
        <v>26</v>
      </c>
      <c r="E61" s="29">
        <f>E62</f>
        <v>15000000</v>
      </c>
    </row>
    <row r="62" spans="2:5" ht="37.5" hidden="1" customHeight="1" outlineLevel="2" thickBot="1">
      <c r="B62" s="36" t="s">
        <v>102</v>
      </c>
      <c r="C62" s="5" t="s">
        <v>98</v>
      </c>
      <c r="D62" s="6" t="s">
        <v>99</v>
      </c>
      <c r="E62" s="32">
        <f>E63</f>
        <v>15000000</v>
      </c>
    </row>
    <row r="63" spans="2:5" ht="29.25" hidden="1" customHeight="1" outlineLevel="2" thickBot="1">
      <c r="B63" s="37" t="s">
        <v>102</v>
      </c>
      <c r="C63" s="7" t="s">
        <v>103</v>
      </c>
      <c r="D63" s="48" t="s">
        <v>146</v>
      </c>
      <c r="E63" s="35">
        <v>15000000</v>
      </c>
    </row>
    <row r="64" spans="2:5" ht="42" customHeight="1" outlineLevel="1" collapsed="1" thickBot="1">
      <c r="B64" s="67" t="s">
        <v>105</v>
      </c>
      <c r="C64" s="68"/>
      <c r="D64" s="69"/>
      <c r="E64" s="49">
        <f>E37+E40+E43+E46+E49+E52+E55+E58+E61</f>
        <v>473856288</v>
      </c>
    </row>
    <row r="65" spans="2:5" ht="29.25" hidden="1" customHeight="1" outlineLevel="2" thickBot="1">
      <c r="B65" s="21" t="s">
        <v>107</v>
      </c>
      <c r="C65" s="21" t="s">
        <v>19</v>
      </c>
      <c r="D65" s="3" t="s">
        <v>20</v>
      </c>
      <c r="E65" s="15">
        <f>E66</f>
        <v>7000000</v>
      </c>
    </row>
    <row r="66" spans="2:5" ht="29.25" hidden="1" customHeight="1" outlineLevel="2" thickBot="1">
      <c r="B66" s="40" t="s">
        <v>106</v>
      </c>
      <c r="C66" s="30" t="s">
        <v>147</v>
      </c>
      <c r="D66" s="31" t="s">
        <v>148</v>
      </c>
      <c r="E66" s="42">
        <f>E67</f>
        <v>7000000</v>
      </c>
    </row>
    <row r="67" spans="2:5" ht="29.25" hidden="1" customHeight="1" outlineLevel="2" thickBot="1">
      <c r="B67" s="33" t="s">
        <v>106</v>
      </c>
      <c r="C67" s="43" t="s">
        <v>149</v>
      </c>
      <c r="D67" s="37" t="s">
        <v>150</v>
      </c>
      <c r="E67" s="35">
        <v>7000000</v>
      </c>
    </row>
    <row r="68" spans="2:5" ht="29.25" hidden="1" customHeight="1" outlineLevel="2" thickBot="1">
      <c r="B68" s="21" t="s">
        <v>107</v>
      </c>
      <c r="C68" s="21" t="s">
        <v>25</v>
      </c>
      <c r="D68" s="3" t="s">
        <v>26</v>
      </c>
      <c r="E68" s="15">
        <f>E69+E72</f>
        <v>743000000</v>
      </c>
    </row>
    <row r="69" spans="2:5" ht="29.25" hidden="1" customHeight="1" outlineLevel="2" thickBot="1">
      <c r="B69" s="30" t="s">
        <v>106</v>
      </c>
      <c r="C69" s="40" t="s">
        <v>27</v>
      </c>
      <c r="D69" s="36" t="s">
        <v>28</v>
      </c>
      <c r="E69" s="32">
        <f>E70+E71</f>
        <v>18000000</v>
      </c>
    </row>
    <row r="70" spans="2:5" ht="29.25" hidden="1" customHeight="1" outlineLevel="2" thickBot="1">
      <c r="B70" s="33" t="s">
        <v>106</v>
      </c>
      <c r="C70" s="33" t="s">
        <v>92</v>
      </c>
      <c r="D70" s="34" t="s">
        <v>151</v>
      </c>
      <c r="E70" s="41">
        <v>3000000</v>
      </c>
    </row>
    <row r="71" spans="2:5" ht="29.25" hidden="1" customHeight="1" outlineLevel="2" thickBot="1">
      <c r="B71" s="33" t="s">
        <v>106</v>
      </c>
      <c r="C71" s="33" t="s">
        <v>33</v>
      </c>
      <c r="D71" s="34" t="s">
        <v>34</v>
      </c>
      <c r="E71" s="41">
        <v>15000000</v>
      </c>
    </row>
    <row r="72" spans="2:5" ht="29.25" hidden="1" customHeight="1" outlineLevel="2" thickBot="1">
      <c r="B72" s="30" t="s">
        <v>106</v>
      </c>
      <c r="C72" s="40" t="s">
        <v>92</v>
      </c>
      <c r="D72" s="36" t="s">
        <v>152</v>
      </c>
      <c r="E72" s="32">
        <f>E73</f>
        <v>725000000</v>
      </c>
    </row>
    <row r="73" spans="2:5" ht="29.25" hidden="1" customHeight="1" outlineLevel="2" thickBot="1">
      <c r="B73" s="33" t="s">
        <v>106</v>
      </c>
      <c r="C73" s="33" t="s">
        <v>153</v>
      </c>
      <c r="D73" s="34" t="s">
        <v>154</v>
      </c>
      <c r="E73" s="41">
        <v>725000000</v>
      </c>
    </row>
    <row r="74" spans="2:5" ht="29.25" hidden="1" customHeight="1" outlineLevel="2" thickBot="1">
      <c r="B74" s="21" t="s">
        <v>107</v>
      </c>
      <c r="C74" s="21" t="s">
        <v>108</v>
      </c>
      <c r="D74" s="3" t="s">
        <v>109</v>
      </c>
      <c r="E74" s="15">
        <f>E75+E80</f>
        <v>67258642</v>
      </c>
    </row>
    <row r="75" spans="2:5" ht="29.25" hidden="1" customHeight="1" outlineLevel="2" thickBot="1">
      <c r="B75" s="40" t="s">
        <v>106</v>
      </c>
      <c r="C75" s="30" t="s">
        <v>110</v>
      </c>
      <c r="D75" s="31" t="s">
        <v>111</v>
      </c>
      <c r="E75" s="42">
        <f>E76</f>
        <v>25000000</v>
      </c>
    </row>
    <row r="76" spans="2:5" ht="29.25" hidden="1" customHeight="1" outlineLevel="2" thickBot="1">
      <c r="B76" s="33" t="s">
        <v>106</v>
      </c>
      <c r="C76" s="43" t="s">
        <v>112</v>
      </c>
      <c r="D76" s="37" t="s">
        <v>113</v>
      </c>
      <c r="E76" s="35">
        <f>SUM(E77+E78+E79)</f>
        <v>25000000</v>
      </c>
    </row>
    <row r="77" spans="2:5" ht="29.25" hidden="1" customHeight="1" outlineLevel="2" thickBot="1">
      <c r="B77" s="33" t="s">
        <v>106</v>
      </c>
      <c r="C77" s="43" t="s">
        <v>112</v>
      </c>
      <c r="D77" s="44" t="s">
        <v>159</v>
      </c>
      <c r="E77" s="35">
        <v>5000000</v>
      </c>
    </row>
    <row r="78" spans="2:5" ht="29.25" hidden="1" customHeight="1" outlineLevel="2" thickBot="1">
      <c r="B78" s="33" t="s">
        <v>106</v>
      </c>
      <c r="C78" s="43" t="s">
        <v>112</v>
      </c>
      <c r="D78" s="44" t="s">
        <v>160</v>
      </c>
      <c r="E78" s="35">
        <v>15000000</v>
      </c>
    </row>
    <row r="79" spans="2:5" ht="29.25" hidden="1" customHeight="1" outlineLevel="2" thickBot="1">
      <c r="B79" s="33" t="s">
        <v>106</v>
      </c>
      <c r="C79" s="43" t="s">
        <v>112</v>
      </c>
      <c r="D79" s="44" t="s">
        <v>161</v>
      </c>
      <c r="E79" s="35">
        <v>5000000</v>
      </c>
    </row>
    <row r="80" spans="2:5" ht="29.25" hidden="1" customHeight="1" outlineLevel="2" thickBot="1">
      <c r="B80" s="40" t="s">
        <v>106</v>
      </c>
      <c r="C80" s="30" t="s">
        <v>114</v>
      </c>
      <c r="D80" s="31" t="s">
        <v>115</v>
      </c>
      <c r="E80" s="42">
        <f>E81</f>
        <v>42258642</v>
      </c>
    </row>
    <row r="81" spans="2:5" ht="29.25" hidden="1" customHeight="1" outlineLevel="2" thickBot="1">
      <c r="B81" s="33" t="s">
        <v>106</v>
      </c>
      <c r="C81" s="43" t="s">
        <v>116</v>
      </c>
      <c r="D81" s="37" t="s">
        <v>117</v>
      </c>
      <c r="E81" s="35">
        <f>E82+E83+E84+E85</f>
        <v>42258642</v>
      </c>
    </row>
    <row r="82" spans="2:5" ht="29.25" hidden="1" customHeight="1" outlineLevel="2" thickBot="1">
      <c r="B82" s="33" t="s">
        <v>106</v>
      </c>
      <c r="C82" s="43" t="s">
        <v>116</v>
      </c>
      <c r="D82" s="44" t="s">
        <v>155</v>
      </c>
      <c r="E82" s="35">
        <v>15000000</v>
      </c>
    </row>
    <row r="83" spans="2:5" ht="29.25" hidden="1" customHeight="1" outlineLevel="2" thickBot="1">
      <c r="B83" s="33" t="s">
        <v>106</v>
      </c>
      <c r="C83" s="43" t="s">
        <v>116</v>
      </c>
      <c r="D83" s="44" t="s">
        <v>156</v>
      </c>
      <c r="E83" s="35">
        <v>10258642</v>
      </c>
    </row>
    <row r="84" spans="2:5" ht="29.25" hidden="1" customHeight="1" outlineLevel="2" thickBot="1">
      <c r="B84" s="33" t="s">
        <v>106</v>
      </c>
      <c r="C84" s="43" t="s">
        <v>116</v>
      </c>
      <c r="D84" s="44" t="s">
        <v>157</v>
      </c>
      <c r="E84" s="35">
        <v>2000000</v>
      </c>
    </row>
    <row r="85" spans="2:5" ht="29.25" hidden="1" customHeight="1" outlineLevel="2" thickBot="1">
      <c r="B85" s="33" t="s">
        <v>106</v>
      </c>
      <c r="C85" s="43" t="s">
        <v>116</v>
      </c>
      <c r="D85" s="44" t="s">
        <v>158</v>
      </c>
      <c r="E85" s="35">
        <v>15000000</v>
      </c>
    </row>
    <row r="86" spans="2:5" ht="29.25" customHeight="1" outlineLevel="1" collapsed="1" thickBot="1">
      <c r="B86" s="67" t="s">
        <v>118</v>
      </c>
      <c r="C86" s="68"/>
      <c r="D86" s="72"/>
      <c r="E86" s="49">
        <f>E65+E68+E74</f>
        <v>817258642</v>
      </c>
    </row>
    <row r="87" spans="2:5" ht="29.25" customHeight="1" thickBot="1">
      <c r="B87" s="54" t="s">
        <v>119</v>
      </c>
      <c r="C87" s="55"/>
      <c r="D87" s="56"/>
      <c r="E87" s="45">
        <f>E86+E64+E26+E10+E36+E16</f>
        <v>1897200282.3399999</v>
      </c>
    </row>
  </sheetData>
  <mergeCells count="12">
    <mergeCell ref="B26:D26"/>
    <mergeCell ref="B64:D64"/>
    <mergeCell ref="B86:D86"/>
    <mergeCell ref="B87:D87"/>
    <mergeCell ref="B36:D36"/>
    <mergeCell ref="B16:D16"/>
    <mergeCell ref="B2:E2"/>
    <mergeCell ref="B3:E3"/>
    <mergeCell ref="B4:E4"/>
    <mergeCell ref="B5:E5"/>
    <mergeCell ref="B6:D6"/>
    <mergeCell ref="B10:D10"/>
  </mergeCells>
  <pageMargins left="0.7" right="0.7" top="0.75" bottom="0.75" header="0.3" footer="0.3"/>
  <pageSetup orientation="portrait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4"/>
  <sheetViews>
    <sheetView workbookViewId="0">
      <selection activeCell="I28" sqref="I28"/>
    </sheetView>
  </sheetViews>
  <sheetFormatPr baseColWidth="10" defaultRowHeight="15" outlineLevelRow="2"/>
  <cols>
    <col min="1" max="1" width="11.42578125" style="1"/>
    <col min="2" max="2" width="40.28515625" style="1" customWidth="1"/>
    <col min="3" max="3" width="11.42578125" style="1"/>
    <col min="4" max="4" width="55" style="19" customWidth="1"/>
    <col min="5" max="5" width="17.85546875" style="46" customWidth="1"/>
    <col min="6" max="6" width="13.85546875" style="1" bestFit="1" customWidth="1"/>
    <col min="7" max="16384" width="11.42578125" style="1"/>
  </cols>
  <sheetData>
    <row r="2" spans="2:5" ht="22.5" customHeight="1">
      <c r="B2" s="57" t="s">
        <v>0</v>
      </c>
      <c r="C2" s="57"/>
      <c r="D2" s="57"/>
      <c r="E2" s="57"/>
    </row>
    <row r="3" spans="2:5" ht="22.5" customHeight="1">
      <c r="B3" s="57" t="s">
        <v>162</v>
      </c>
      <c r="C3" s="57"/>
      <c r="D3" s="57"/>
      <c r="E3" s="57"/>
    </row>
    <row r="4" spans="2:5" ht="24.75" customHeight="1">
      <c r="B4" s="57" t="s">
        <v>53</v>
      </c>
      <c r="C4" s="57"/>
      <c r="D4" s="57"/>
      <c r="E4" s="57"/>
    </row>
    <row r="5" spans="2:5" ht="24.75" customHeight="1" thickBot="1">
      <c r="B5" s="47"/>
      <c r="C5" s="47"/>
      <c r="D5" s="47"/>
      <c r="E5" s="47"/>
    </row>
    <row r="6" spans="2:5" ht="27.75" customHeight="1" thickBot="1">
      <c r="B6" s="70" t="s">
        <v>2</v>
      </c>
      <c r="C6" s="70"/>
      <c r="D6" s="71"/>
      <c r="E6" s="20" t="s">
        <v>63</v>
      </c>
    </row>
    <row r="7" spans="2:5" ht="37.5" hidden="1" customHeight="1" outlineLevel="2" thickBot="1">
      <c r="B7" s="3" t="s">
        <v>97</v>
      </c>
      <c r="C7" s="3" t="s">
        <v>25</v>
      </c>
      <c r="D7" s="3" t="s">
        <v>26</v>
      </c>
      <c r="E7" s="29">
        <f>E8</f>
        <v>28578844</v>
      </c>
    </row>
    <row r="8" spans="2:5" ht="42.75" hidden="1" customHeight="1" outlineLevel="2" thickBot="1">
      <c r="B8" s="36" t="s">
        <v>97</v>
      </c>
      <c r="C8" s="30" t="s">
        <v>98</v>
      </c>
      <c r="D8" s="31" t="s">
        <v>99</v>
      </c>
      <c r="E8" s="32">
        <f>E9</f>
        <v>28578844</v>
      </c>
    </row>
    <row r="9" spans="2:5" ht="54.75" hidden="1" customHeight="1" outlineLevel="2" thickBot="1">
      <c r="B9" s="37" t="s">
        <v>97</v>
      </c>
      <c r="C9" s="33" t="s">
        <v>100</v>
      </c>
      <c r="D9" s="34" t="s">
        <v>163</v>
      </c>
      <c r="E9" s="35">
        <v>28578844</v>
      </c>
    </row>
    <row r="10" spans="2:5" ht="39.75" hidden="1" customHeight="1" outlineLevel="2" thickBot="1">
      <c r="B10" s="3" t="s">
        <v>97</v>
      </c>
      <c r="C10" s="21" t="s">
        <v>25</v>
      </c>
      <c r="D10" s="3" t="s">
        <v>26</v>
      </c>
      <c r="E10" s="29">
        <f>E11</f>
        <v>27767145</v>
      </c>
    </row>
    <row r="11" spans="2:5" ht="42" hidden="1" customHeight="1" outlineLevel="2" thickBot="1">
      <c r="B11" s="36" t="s">
        <v>97</v>
      </c>
      <c r="C11" s="30" t="s">
        <v>98</v>
      </c>
      <c r="D11" s="31" t="s">
        <v>99</v>
      </c>
      <c r="E11" s="32">
        <f>E12</f>
        <v>27767145</v>
      </c>
    </row>
    <row r="12" spans="2:5" ht="38.25" hidden="1" customHeight="1" outlineLevel="2" thickBot="1">
      <c r="B12" s="37" t="s">
        <v>97</v>
      </c>
      <c r="C12" s="33" t="s">
        <v>100</v>
      </c>
      <c r="D12" s="34" t="s">
        <v>164</v>
      </c>
      <c r="E12" s="35">
        <v>27767145</v>
      </c>
    </row>
    <row r="13" spans="2:5" ht="38.25" customHeight="1" outlineLevel="1" collapsed="1" thickBot="1">
      <c r="B13" s="67" t="s">
        <v>101</v>
      </c>
      <c r="C13" s="68"/>
      <c r="D13" s="69"/>
      <c r="E13" s="49">
        <f>E7+E10</f>
        <v>56345989</v>
      </c>
    </row>
    <row r="14" spans="2:5" ht="39.75" hidden="1" customHeight="1" outlineLevel="2" thickBot="1">
      <c r="B14" s="21" t="s">
        <v>102</v>
      </c>
      <c r="C14" s="21" t="s">
        <v>25</v>
      </c>
      <c r="D14" s="3" t="s">
        <v>26</v>
      </c>
      <c r="E14" s="29">
        <f>E15</f>
        <v>5163046</v>
      </c>
    </row>
    <row r="15" spans="2:5" ht="39.75" hidden="1" customHeight="1" outlineLevel="2" thickBot="1">
      <c r="B15" s="36" t="s">
        <v>102</v>
      </c>
      <c r="C15" s="38" t="s">
        <v>98</v>
      </c>
      <c r="D15" s="39" t="s">
        <v>99</v>
      </c>
      <c r="E15" s="32">
        <f>E16</f>
        <v>5163046</v>
      </c>
    </row>
    <row r="16" spans="2:5" ht="39.75" hidden="1" customHeight="1" outlineLevel="2" thickBot="1">
      <c r="B16" s="37" t="s">
        <v>102</v>
      </c>
      <c r="C16" s="7" t="s">
        <v>103</v>
      </c>
      <c r="D16" s="34" t="s">
        <v>165</v>
      </c>
      <c r="E16" s="35">
        <v>5163046</v>
      </c>
    </row>
    <row r="17" spans="2:5" ht="39.75" hidden="1" customHeight="1" outlineLevel="2" thickBot="1">
      <c r="B17" s="21" t="s">
        <v>102</v>
      </c>
      <c r="C17" s="21" t="s">
        <v>25</v>
      </c>
      <c r="D17" s="3" t="s">
        <v>26</v>
      </c>
      <c r="E17" s="29">
        <f>E18</f>
        <v>8869147</v>
      </c>
    </row>
    <row r="18" spans="2:5" ht="39.75" hidden="1" customHeight="1" outlineLevel="2" thickBot="1">
      <c r="B18" s="36" t="s">
        <v>102</v>
      </c>
      <c r="C18" s="38" t="s">
        <v>98</v>
      </c>
      <c r="D18" s="39" t="s">
        <v>99</v>
      </c>
      <c r="E18" s="32">
        <f>E19</f>
        <v>8869147</v>
      </c>
    </row>
    <row r="19" spans="2:5" ht="50.25" hidden="1" customHeight="1" outlineLevel="2" thickBot="1">
      <c r="B19" s="37" t="s">
        <v>102</v>
      </c>
      <c r="C19" s="7" t="s">
        <v>103</v>
      </c>
      <c r="D19" s="34" t="s">
        <v>166</v>
      </c>
      <c r="E19" s="35">
        <v>8869147</v>
      </c>
    </row>
    <row r="20" spans="2:5" ht="42" customHeight="1" outlineLevel="1" collapsed="1" thickBot="1">
      <c r="B20" s="67" t="s">
        <v>105</v>
      </c>
      <c r="C20" s="68"/>
      <c r="D20" s="69"/>
      <c r="E20" s="49">
        <f>E14+E17</f>
        <v>14032193</v>
      </c>
    </row>
    <row r="21" spans="2:5" ht="29.25" hidden="1" customHeight="1" outlineLevel="2" thickBot="1">
      <c r="B21" s="21" t="s">
        <v>107</v>
      </c>
      <c r="C21" s="21" t="s">
        <v>25</v>
      </c>
      <c r="D21" s="3" t="s">
        <v>26</v>
      </c>
      <c r="E21" s="15">
        <f>E22</f>
        <v>13736964</v>
      </c>
    </row>
    <row r="22" spans="2:5" ht="29.25" hidden="1" customHeight="1" outlineLevel="2" thickBot="1">
      <c r="B22" s="30" t="s">
        <v>106</v>
      </c>
      <c r="C22" s="40" t="s">
        <v>27</v>
      </c>
      <c r="D22" s="36" t="s">
        <v>28</v>
      </c>
      <c r="E22" s="32">
        <f>E23+E26+E24+E25</f>
        <v>13736964</v>
      </c>
    </row>
    <row r="23" spans="2:5" ht="39.75" hidden="1" customHeight="1" outlineLevel="2" thickBot="1">
      <c r="B23" s="33" t="s">
        <v>106</v>
      </c>
      <c r="C23" s="33" t="s">
        <v>92</v>
      </c>
      <c r="D23" s="34" t="s">
        <v>167</v>
      </c>
      <c r="E23" s="41">
        <v>2800000</v>
      </c>
    </row>
    <row r="24" spans="2:5" ht="48" hidden="1" customHeight="1" outlineLevel="2" thickBot="1">
      <c r="B24" s="33" t="s">
        <v>106</v>
      </c>
      <c r="C24" s="33" t="s">
        <v>29</v>
      </c>
      <c r="D24" s="34" t="s">
        <v>168</v>
      </c>
      <c r="E24" s="41">
        <v>4226964</v>
      </c>
    </row>
    <row r="25" spans="2:5" ht="44.25" hidden="1" customHeight="1" outlineLevel="2" thickBot="1">
      <c r="B25" s="33" t="s">
        <v>106</v>
      </c>
      <c r="C25" s="33" t="s">
        <v>31</v>
      </c>
      <c r="D25" s="34" t="s">
        <v>169</v>
      </c>
      <c r="E25" s="41">
        <v>1060000</v>
      </c>
    </row>
    <row r="26" spans="2:5" ht="43.5" hidden="1" customHeight="1" outlineLevel="2" thickBot="1">
      <c r="B26" s="33" t="s">
        <v>106</v>
      </c>
      <c r="C26" s="33" t="s">
        <v>33</v>
      </c>
      <c r="D26" s="34" t="s">
        <v>170</v>
      </c>
      <c r="E26" s="41">
        <v>5650000</v>
      </c>
    </row>
    <row r="27" spans="2:5" ht="29.25" customHeight="1" outlineLevel="1" collapsed="1" thickBot="1">
      <c r="B27" s="67" t="s">
        <v>118</v>
      </c>
      <c r="C27" s="68"/>
      <c r="D27" s="72"/>
      <c r="E27" s="49">
        <f>+E21</f>
        <v>13736964</v>
      </c>
    </row>
    <row r="28" spans="2:5" ht="29.25" customHeight="1" thickBot="1">
      <c r="B28" s="54" t="s">
        <v>171</v>
      </c>
      <c r="C28" s="55"/>
      <c r="D28" s="56"/>
      <c r="E28" s="45">
        <f>E27+E20++E13</f>
        <v>84115146</v>
      </c>
    </row>
    <row r="34" spans="6:6">
      <c r="F34" s="50"/>
    </row>
  </sheetData>
  <mergeCells count="8">
    <mergeCell ref="B13:D13"/>
    <mergeCell ref="B20:D20"/>
    <mergeCell ref="B27:D27"/>
    <mergeCell ref="B28:D28"/>
    <mergeCell ref="B2:E2"/>
    <mergeCell ref="B3:E3"/>
    <mergeCell ref="B4:E4"/>
    <mergeCell ref="B6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Ingresos</vt:lpstr>
      <vt:lpstr>Programa I- Administración G</vt:lpstr>
      <vt:lpstr>Programa II-Servicios Comunales</vt:lpstr>
      <vt:lpstr>Programa III- Inversiones</vt:lpstr>
      <vt:lpstr>Programa IV- Partidas Específic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Marianella Guzman Diaz</cp:lastModifiedBy>
  <dcterms:created xsi:type="dcterms:W3CDTF">2018-05-24T02:46:42Z</dcterms:created>
  <dcterms:modified xsi:type="dcterms:W3CDTF">2018-06-07T17:09:36Z</dcterms:modified>
</cp:coreProperties>
</file>