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A_Mora\Documents\2026\Actualizaciones WEB\"/>
    </mc:Choice>
  </mc:AlternateContent>
  <xr:revisionPtr revIDLastSave="0" documentId="13_ncr:1_{6E1436DF-93AF-4821-AB68-4DFBB3959CB1}" xr6:coauthVersionLast="47" xr6:coauthVersionMax="47" xr10:uidLastSave="{00000000-0000-0000-0000-000000000000}"/>
  <bookViews>
    <workbookView xWindow="-120" yWindow="-120" windowWidth="29040" windowHeight="15720" firstSheet="1" activeTab="3" xr2:uid="{00000000-000D-0000-FFFF-FFFF00000000}"/>
  </bookViews>
  <sheets>
    <sheet name="RESUMEN REINTEGRO X MATERIAL" sheetId="2" r:id="rId1"/>
    <sheet name="RESUMEN RESIDUOS DETALLADOS" sheetId="5" r:id="rId2"/>
    <sheet name="RESIDUOS ELECTRÓNICOS " sheetId="6" r:id="rId3"/>
    <sheet name="Medicamentos" sheetId="14" r:id="rId4"/>
  </sheets>
  <definedNames>
    <definedName name="_xlnm._FilterDatabase" localSheetId="0" hidden="1">'RESUMEN REINTEGRO X MATERIAL'!$A$1:$F$158</definedName>
    <definedName name="_xlnm._FilterDatabase" localSheetId="1" hidden="1">'RESUMEN RESIDUOS DETALLADOS'!$A$1:$F$164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7" i="2" l="1"/>
  <c r="E96" i="2"/>
  <c r="E95" i="2"/>
  <c r="E94" i="2"/>
  <c r="E93" i="2"/>
  <c r="E92" i="2"/>
  <c r="E90" i="2"/>
  <c r="E89" i="2"/>
  <c r="E88" i="2"/>
  <c r="E87" i="2"/>
  <c r="E86" i="2"/>
  <c r="E85" i="2"/>
  <c r="E84" i="2"/>
  <c r="E82" i="2"/>
  <c r="F82" i="2" s="1"/>
  <c r="E113" i="2"/>
  <c r="E112" i="2"/>
  <c r="E111" i="2"/>
  <c r="E110" i="2"/>
  <c r="E109" i="2"/>
  <c r="E108" i="2"/>
  <c r="E106" i="2"/>
  <c r="E105" i="2"/>
  <c r="E104" i="2"/>
  <c r="E103" i="2"/>
  <c r="E102" i="2"/>
  <c r="E101" i="2"/>
  <c r="E100" i="2"/>
  <c r="E98" i="2"/>
  <c r="M6" i="5"/>
  <c r="M4" i="5"/>
  <c r="M3" i="5"/>
  <c r="M2" i="5"/>
  <c r="F65" i="5"/>
  <c r="M5" i="5" s="1"/>
  <c r="C65" i="2"/>
  <c r="E65" i="2" s="1"/>
  <c r="E64" i="2"/>
  <c r="E63" i="2"/>
  <c r="E62" i="2"/>
  <c r="E61" i="2"/>
  <c r="E60" i="2"/>
  <c r="E58" i="2"/>
  <c r="E57" i="2"/>
  <c r="E56" i="2"/>
  <c r="E55" i="2"/>
  <c r="E54" i="2"/>
  <c r="E53" i="2"/>
  <c r="E52" i="2"/>
  <c r="E50" i="2"/>
  <c r="F50" i="2" l="1"/>
  <c r="F98" i="2"/>
  <c r="E49" i="2"/>
  <c r="E48" i="2"/>
  <c r="M16" i="2" s="1"/>
  <c r="E47" i="2"/>
  <c r="E46" i="2"/>
  <c r="E45" i="2"/>
  <c r="E44" i="2"/>
  <c r="E42" i="2"/>
  <c r="E41" i="2"/>
  <c r="E40" i="2"/>
  <c r="E39" i="2"/>
  <c r="E38" i="2"/>
  <c r="F34" i="2" s="1"/>
  <c r="E37" i="2"/>
  <c r="E36" i="2"/>
  <c r="E34" i="2"/>
  <c r="E33" i="2"/>
  <c r="E32" i="2"/>
  <c r="E31" i="2"/>
  <c r="E30" i="2"/>
  <c r="E29" i="2"/>
  <c r="E28" i="2"/>
  <c r="E26" i="2"/>
  <c r="E25" i="2"/>
  <c r="E24" i="2"/>
  <c r="E23" i="2"/>
  <c r="E22" i="2"/>
  <c r="F18" i="2" s="1"/>
  <c r="E21" i="2"/>
  <c r="E20" i="2"/>
  <c r="E18" i="2"/>
  <c r="I2" i="5"/>
  <c r="J2" i="2"/>
  <c r="M8" i="2"/>
  <c r="M11" i="2"/>
  <c r="M5" i="2"/>
  <c r="M3" i="2"/>
  <c r="M2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" i="2"/>
  <c r="E17" i="2"/>
  <c r="E16" i="2"/>
  <c r="E15" i="2"/>
  <c r="M15" i="2" s="1"/>
  <c r="E14" i="2"/>
  <c r="M14" i="2" s="1"/>
  <c r="E13" i="2"/>
  <c r="M13" i="2" s="1"/>
  <c r="E12" i="2"/>
  <c r="M12" i="2" s="1"/>
  <c r="E10" i="2"/>
  <c r="M10" i="2" s="1"/>
  <c r="E9" i="2"/>
  <c r="M9" i="2" s="1"/>
  <c r="E8" i="2"/>
  <c r="E7" i="2"/>
  <c r="M7" i="2" s="1"/>
  <c r="E6" i="2"/>
  <c r="E5" i="2"/>
  <c r="E4" i="2"/>
  <c r="M4" i="2" s="1"/>
  <c r="E2" i="2"/>
  <c r="M13" i="5"/>
  <c r="M12" i="5"/>
  <c r="M11" i="5"/>
  <c r="M10" i="5"/>
  <c r="M9" i="5"/>
  <c r="M8" i="5"/>
  <c r="N3" i="5"/>
  <c r="N4" i="5"/>
  <c r="N5" i="5"/>
  <c r="N6" i="5"/>
  <c r="N7" i="5"/>
  <c r="N8" i="5"/>
  <c r="N9" i="5"/>
  <c r="N10" i="5"/>
  <c r="N11" i="5"/>
  <c r="N12" i="5"/>
  <c r="N13" i="5"/>
  <c r="N2" i="5"/>
  <c r="M6" i="2" l="1"/>
  <c r="F2" i="2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I3" i="5"/>
  <c r="I18" i="5" l="1"/>
  <c r="J17" i="5" s="1"/>
  <c r="J15" i="5"/>
  <c r="J14" i="5"/>
  <c r="J13" i="5"/>
  <c r="J12" i="5"/>
  <c r="J11" i="5"/>
  <c r="J10" i="5"/>
  <c r="E13" i="6"/>
  <c r="J3" i="5" l="1"/>
  <c r="J16" i="5"/>
  <c r="J18" i="5"/>
  <c r="J6" i="5"/>
  <c r="J2" i="5"/>
  <c r="J9" i="5"/>
  <c r="J8" i="5"/>
  <c r="J7" i="5"/>
  <c r="J5" i="5"/>
  <c r="J4" i="5"/>
  <c r="J17" i="2" l="1"/>
  <c r="N14" i="5" l="1"/>
  <c r="M14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Belkys Talavera</author>
  </authors>
  <commentList>
    <comment ref="B17" authorId="0" shapeId="0" xr:uid="{858AD6E5-DC0E-4DE1-945D-E1620F2F65EF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B33" authorId="0" shapeId="0" xr:uid="{5949FEEB-B00A-40EF-90C4-81CFAFFFF0BB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B49" authorId="0" shapeId="0" xr:uid="{F5DE325F-1C7C-4B75-931E-F859BF124102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B65" authorId="0" shapeId="0" xr:uid="{D8D397BD-5D0C-43E1-8F90-FB1BF8169EF0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B81" authorId="0" shapeId="0" xr:uid="{D5F393B5-C6B7-4E81-ACC1-592EF62B5A0A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B97" authorId="0" shapeId="0" xr:uid="{D1AEAA14-32B7-4B07-A8BD-CD65244A6F86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B113" authorId="0" shapeId="0" xr:uid="{2BC859AE-20C0-48D0-B108-A0D7C746F652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B129" authorId="0" shapeId="0" xr:uid="{B12E8820-1BA3-4BD8-B552-73C1227BF564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B145" authorId="0" shapeId="0" xr:uid="{AD14C4BF-B15B-4C7B-ACB2-B611214B7504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B161" authorId="0" shapeId="0" xr:uid="{979648AD-E71F-460A-B08B-0E3F680AB0CF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B177" authorId="0" shapeId="0" xr:uid="{72885EAA-94CD-4C15-AC09-74CB2D5129E4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B193" authorId="0" shapeId="0" xr:uid="{1B481468-620F-4FF8-93F4-93DE625B61C4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Belkys Talavera</author>
  </authors>
  <commentList>
    <comment ref="E17" authorId="0" shapeId="0" xr:uid="{34B17659-DD1D-4D67-A50B-2B4BB8BAA51B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E33" authorId="0" shapeId="0" xr:uid="{AD3A97B6-5DE6-4A7B-8D18-615E7ABBF4F9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E49" authorId="0" shapeId="0" xr:uid="{2EA95BE5-BB51-4A66-9D28-6F64F93B8F24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E65" authorId="0" shapeId="0" xr:uid="{D5B4E14F-9B0E-44D9-8E0A-1D18B97AE3BF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E81" authorId="0" shapeId="0" xr:uid="{A32C179F-07A5-436B-B389-367D9694E715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E97" authorId="0" shapeId="0" xr:uid="{C9620590-9655-40E4-8977-178F55C0DC48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E113" authorId="0" shapeId="0" xr:uid="{CCDC1905-A11F-4643-BF73-B18494AD3D27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E129" authorId="0" shapeId="0" xr:uid="{AB0DC54B-CFDF-4FD7-B2F3-5846A62808A5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E145" authorId="0" shapeId="0" xr:uid="{3BB6584C-CB75-45B6-B28B-6C7E9D6DD61F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E161" authorId="0" shapeId="0" xr:uid="{D9B7E07D-CDE0-4E08-B751-9C3E6073BAAE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E177" authorId="0" shapeId="0" xr:uid="{A00A5D2A-1C88-46D7-BC01-72700C1604CA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  <comment ref="E193" authorId="0" shapeId="0" xr:uid="{BA41C1DE-CBF5-43AC-BB6C-7182FF39E651}">
      <text>
        <r>
          <rPr>
            <b/>
            <sz val="9"/>
            <color indexed="81"/>
            <rFont val="Tahoma"/>
            <family val="2"/>
          </rPr>
          <t>Belkys Talavera:</t>
        </r>
        <r>
          <rPr>
            <sz val="9"/>
            <color indexed="81"/>
            <rFont val="Tahoma"/>
            <family val="2"/>
          </rPr>
          <t xml:space="preserve">
Eléctricos y electrónicos: 0,842 ton
Estereofón: 0,049 ton</t>
        </r>
      </text>
    </comment>
  </commentList>
</comments>
</file>

<file path=xl/sharedStrings.xml><?xml version="1.0" encoding="utf-8"?>
<sst xmlns="http://schemas.openxmlformats.org/spreadsheetml/2006/main" count="1152" uniqueCount="95">
  <si>
    <t xml:space="preserve">Basura </t>
  </si>
  <si>
    <t xml:space="preserve">Mes </t>
  </si>
  <si>
    <t xml:space="preserve">Tipo de Servicio </t>
  </si>
  <si>
    <t xml:space="preserve">Tipo de material </t>
  </si>
  <si>
    <t>Peso (ton)</t>
  </si>
  <si>
    <t>Papel blanco</t>
  </si>
  <si>
    <t>Periódico</t>
  </si>
  <si>
    <t>Cartón</t>
  </si>
  <si>
    <t xml:space="preserve">Cartoncillo </t>
  </si>
  <si>
    <t>Revistas y papel de color</t>
  </si>
  <si>
    <t>Plásticos PET (1)</t>
  </si>
  <si>
    <t>Plásticos HDPE (2)</t>
  </si>
  <si>
    <t>Plástico PVC (3)</t>
  </si>
  <si>
    <t>Plástico LDPE (4)</t>
  </si>
  <si>
    <t>Aluminio</t>
  </si>
  <si>
    <t>Hojalata o latas férricas</t>
  </si>
  <si>
    <t>Tetra Brick</t>
  </si>
  <si>
    <t>Vidrio</t>
  </si>
  <si>
    <t>Mes</t>
  </si>
  <si>
    <t>Reintegro por material (colones)</t>
  </si>
  <si>
    <t>Total reintegro por material (colones)</t>
  </si>
  <si>
    <t xml:space="preserve">Porcentaje de cada material </t>
  </si>
  <si>
    <t>Toneladas</t>
  </si>
  <si>
    <t xml:space="preserve">Material </t>
  </si>
  <si>
    <t>Fecha inicial del servicio</t>
  </si>
  <si>
    <t>Fecha final del servicio</t>
  </si>
  <si>
    <t xml:space="preserve">Nombre </t>
  </si>
  <si>
    <t xml:space="preserve">Peso </t>
  </si>
  <si>
    <t>Total del reintegro por mes</t>
  </si>
  <si>
    <t xml:space="preserve">Total Residuos valorizados </t>
  </si>
  <si>
    <t>Total reintegro de materiales</t>
  </si>
  <si>
    <t xml:space="preserve">Residuos por mes </t>
  </si>
  <si>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</si>
  <si>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</si>
  <si>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</si>
  <si>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</si>
  <si>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</si>
  <si>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</si>
  <si>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</si>
  <si>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</si>
  <si>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</si>
  <si>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</si>
  <si>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</si>
  <si>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</si>
  <si>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Otros</t>
  </si>
  <si>
    <t>Enero</t>
  </si>
  <si>
    <t>Periodico</t>
  </si>
  <si>
    <t xml:space="preserve">                                                              -   </t>
  </si>
  <si>
    <t>Carton</t>
  </si>
  <si>
    <t>Plasticos PET (1)</t>
  </si>
  <si>
    <t>Plasticos HDPE (2)</t>
  </si>
  <si>
    <t>Plastico PVC (3)</t>
  </si>
  <si>
    <t>Plastico LDPE (4)</t>
  </si>
  <si>
    <t>Hojalata o latas ferricas</t>
  </si>
  <si>
    <t xml:space="preserve">Enero </t>
  </si>
  <si>
    <t xml:space="preserve">Recolección detallada valorizables </t>
  </si>
  <si>
    <t>Gestor</t>
  </si>
  <si>
    <t>Febrero</t>
  </si>
  <si>
    <t>Marzo</t>
  </si>
  <si>
    <t>Peso (Ton)</t>
  </si>
  <si>
    <t>Total Peso (Ton)</t>
  </si>
  <si>
    <t>Abril</t>
  </si>
  <si>
    <t>Junio</t>
  </si>
  <si>
    <t>Peso en Kilos</t>
  </si>
  <si>
    <t>Mayo</t>
  </si>
  <si>
    <t>Julio</t>
  </si>
  <si>
    <t>Agosto</t>
  </si>
  <si>
    <t>Setiembre</t>
  </si>
  <si>
    <t>Octubre</t>
  </si>
  <si>
    <t xml:space="preserve">Costo </t>
  </si>
  <si>
    <t>Noviembre</t>
  </si>
  <si>
    <t>Diciembre</t>
  </si>
  <si>
    <t>25%+  (Total a reintegrar)</t>
  </si>
  <si>
    <t>Septiembre</t>
  </si>
  <si>
    <t>Plastico PP (5)</t>
  </si>
  <si>
    <t>Peso en Kg</t>
  </si>
  <si>
    <t>Recoleccion de Medicamentos</t>
  </si>
  <si>
    <t>Fecha de recoleccion</t>
  </si>
  <si>
    <t>MPD</t>
  </si>
  <si>
    <t>1/31/25</t>
  </si>
  <si>
    <t>1/31/26</t>
  </si>
  <si>
    <t>Municipal</t>
  </si>
  <si>
    <t>5-3-26</t>
  </si>
  <si>
    <t>SOLIRSA</t>
  </si>
  <si>
    <t>1-3-26</t>
  </si>
  <si>
    <t>28-3-26</t>
  </si>
  <si>
    <t>Valu Shred</t>
  </si>
  <si>
    <t>31-1-26</t>
  </si>
  <si>
    <t>1-4-26</t>
  </si>
  <si>
    <t>30-4-26</t>
  </si>
  <si>
    <t>19-5-26</t>
  </si>
  <si>
    <t>31-6-26</t>
  </si>
  <si>
    <t xml:space="preserve"> -   </t>
  </si>
  <si>
    <t>Peso total toneladas</t>
  </si>
  <si>
    <t>Recoleccion Electricos y Electronicos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</si>
</sst>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5" formatCode="dd/mm/yyyy;@"/>
    <numFmt numFmtId="166" formatCode="0.000;[Red]0.000"/>
    <numFmt numFmtId="167" formatCode="#,##0.00;[Red]#,##0.00"/>
    <numFmt numFmtId="168" formatCode="#,##0.000;[Red]#,##0.000"/>
    <numFmt numFmtId="169" formatCode="0.00;[Red]0.00"/>
    <numFmt numFmtId="170" formatCode="[$₡-140A]#,##0.00;[Red][$₡-140A]#,##0.00"/>
    <numFmt numFmtId="171" formatCode="_-* #,##0.000_-;\-* #,##0.000_-;_-* &quot;-&quot;??_-;_-@_-"/>
    <numFmt numFmtId="172" formatCode="_-* #,##0_-;\-* #,##0_-;_-* &quot;-&quot;??_-;_-@_-"/>
    <numFmt numFmtId="173" formatCode="&quot;₡&quot;#,##0.00;[Red]&quot;₡&quot;#,##0.00"/>
    <numFmt numFmtId="175" formatCode="_-* #,##0.0_-;\-* #,##0.0_-;_-* &quot;-&quot;??_-;_-@_-"/>
    <numFmt numFmtId="176" formatCode="_-* #,##0.00000_-;\-* #,##0.00000_-;_-* &quot;-&quot;??_-;_-@_-"/>
    <numFmt numFmtId="177" formatCode="_-* #,##0.0000_-;\-* #,##0.000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1"/>
      <color rgb="FF00000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1"/>
      <color rgb="FF0070C0"/>
      <name val="Calibri Light"/>
      <family val="2"/>
      <scheme val="major"/>
    </font>
    <font>
      <sz val="12"/>
      <color rgb="FF0070C0"/>
      <name val="Calibri Light"/>
      <family val="2"/>
      <scheme val="major"/>
    </font>
    <font>
      <b/>
      <sz val="11"/>
      <color rgb="FF0070C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2"/>
      <name val="Calibri Light"/>
      <family val="2"/>
      <scheme val="major"/>
    </font>
    <font>
      <sz val="11"/>
      <name val="Calibri"/>
      <family val="2"/>
    </font>
    <font>
      <b/>
      <sz val="11"/>
      <name val="Calibri Light"/>
      <family val="2"/>
      <scheme val="maj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0"/>
      <name val="Calibri Light"/>
      <family val="2"/>
      <scheme val="major"/>
    </font>
    <font>
      <b/>
      <sz val="12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B7B7B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49" fontId="5" fillId="0" borderId="0" xfId="0" applyNumberFormat="1" applyFont="1"/>
    <xf numFmtId="166" fontId="5" fillId="0" borderId="0" xfId="0" applyNumberFormat="1" applyFont="1"/>
    <xf numFmtId="49" fontId="4" fillId="0" borderId="0" xfId="0" applyNumberFormat="1" applyFont="1" applyAlignment="1">
      <alignment horizontal="left" vertical="center"/>
    </xf>
    <xf numFmtId="166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 vertical="center"/>
    </xf>
    <xf numFmtId="166" fontId="5" fillId="0" borderId="0" xfId="0" applyNumberFormat="1" applyFont="1" applyAlignment="1">
      <alignment horizontal="left"/>
    </xf>
    <xf numFmtId="168" fontId="5" fillId="0" borderId="0" xfId="0" applyNumberFormat="1" applyFont="1"/>
    <xf numFmtId="169" fontId="5" fillId="0" borderId="0" xfId="0" applyNumberFormat="1" applyFont="1"/>
    <xf numFmtId="167" fontId="4" fillId="0" borderId="0" xfId="0" applyNumberFormat="1" applyFont="1" applyAlignment="1">
      <alignment horizontal="left" vertical="center"/>
    </xf>
    <xf numFmtId="167" fontId="5" fillId="0" borderId="0" xfId="0" applyNumberFormat="1" applyFont="1" applyAlignment="1">
      <alignment horizontal="left"/>
    </xf>
    <xf numFmtId="166" fontId="0" fillId="0" borderId="0" xfId="0" applyNumberFormat="1"/>
    <xf numFmtId="49" fontId="7" fillId="0" borderId="1" xfId="0" applyNumberFormat="1" applyFont="1" applyBorder="1"/>
    <xf numFmtId="168" fontId="7" fillId="0" borderId="0" xfId="0" applyNumberFormat="1" applyFont="1"/>
    <xf numFmtId="49" fontId="8" fillId="0" borderId="1" xfId="0" applyNumberFormat="1" applyFont="1" applyBorder="1"/>
    <xf numFmtId="166" fontId="7" fillId="0" borderId="1" xfId="0" applyNumberFormat="1" applyFont="1" applyBorder="1"/>
    <xf numFmtId="169" fontId="7" fillId="0" borderId="1" xfId="0" applyNumberFormat="1" applyFont="1" applyBorder="1"/>
    <xf numFmtId="169" fontId="2" fillId="0" borderId="0" xfId="0" applyNumberFormat="1" applyFont="1" applyAlignment="1">
      <alignment horizontal="left" vertical="center"/>
    </xf>
    <xf numFmtId="167" fontId="5" fillId="0" borderId="0" xfId="0" applyNumberFormat="1" applyFont="1" applyAlignment="1">
      <alignment horizontal="left" vertical="center"/>
    </xf>
    <xf numFmtId="0" fontId="0" fillId="0" borderId="1" xfId="0" applyBorder="1"/>
    <xf numFmtId="170" fontId="7" fillId="0" borderId="1" xfId="0" applyNumberFormat="1" applyFont="1" applyBorder="1"/>
    <xf numFmtId="49" fontId="10" fillId="0" borderId="1" xfId="0" applyNumberFormat="1" applyFont="1" applyBorder="1" applyAlignment="1">
      <alignment horizontal="left" vertical="center"/>
    </xf>
    <xf numFmtId="165" fontId="10" fillId="0" borderId="1" xfId="0" applyNumberFormat="1" applyFont="1" applyBorder="1" applyAlignment="1">
      <alignment horizontal="left" vertical="center"/>
    </xf>
    <xf numFmtId="0" fontId="11" fillId="0" borderId="1" xfId="0" applyFont="1" applyBorder="1"/>
    <xf numFmtId="49" fontId="4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1" fillId="0" borderId="0" xfId="0" applyFont="1"/>
    <xf numFmtId="0" fontId="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171" fontId="12" fillId="0" borderId="3" xfId="1" applyNumberFormat="1" applyFont="1" applyBorder="1" applyAlignment="1">
      <alignment horizontal="right" vertical="center"/>
    </xf>
    <xf numFmtId="172" fontId="2" fillId="0" borderId="4" xfId="1" applyNumberFormat="1" applyFont="1" applyBorder="1" applyAlignment="1">
      <alignment horizontal="right" vertical="center"/>
    </xf>
    <xf numFmtId="172" fontId="13" fillId="0" borderId="4" xfId="1" applyNumberFormat="1" applyFont="1" applyBorder="1" applyAlignment="1">
      <alignment vertical="center"/>
    </xf>
    <xf numFmtId="172" fontId="13" fillId="0" borderId="3" xfId="0" applyNumberFormat="1" applyFont="1" applyBorder="1" applyAlignment="1">
      <alignment vertical="center"/>
    </xf>
    <xf numFmtId="172" fontId="2" fillId="0" borderId="5" xfId="1" applyNumberFormat="1" applyFont="1" applyBorder="1" applyAlignment="1">
      <alignment horizontal="right" vertical="center"/>
    </xf>
    <xf numFmtId="172" fontId="13" fillId="0" borderId="5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72" fontId="2" fillId="0" borderId="3" xfId="1" applyNumberFormat="1" applyFont="1" applyBorder="1" applyAlignment="1">
      <alignment horizontal="right" vertical="center"/>
    </xf>
    <xf numFmtId="172" fontId="13" fillId="0" borderId="3" xfId="1" applyNumberFormat="1" applyFont="1" applyBorder="1" applyAlignment="1">
      <alignment vertical="center"/>
    </xf>
    <xf numFmtId="171" fontId="12" fillId="0" borderId="3" xfId="1" applyNumberFormat="1" applyFont="1" applyBorder="1" applyAlignment="1">
      <alignment horizontal="right" vertical="center" wrapText="1"/>
    </xf>
    <xf numFmtId="172" fontId="13" fillId="0" borderId="0" xfId="0" applyNumberFormat="1" applyFont="1" applyAlignment="1">
      <alignment vertical="center"/>
    </xf>
    <xf numFmtId="49" fontId="9" fillId="0" borderId="1" xfId="0" applyNumberFormat="1" applyFont="1" applyBorder="1"/>
    <xf numFmtId="169" fontId="9" fillId="0" borderId="1" xfId="0" applyNumberFormat="1" applyFont="1" applyBorder="1"/>
    <xf numFmtId="0" fontId="2" fillId="0" borderId="5" xfId="0" applyFont="1" applyBorder="1" applyAlignment="1">
      <alignment vertical="center"/>
    </xf>
    <xf numFmtId="49" fontId="6" fillId="0" borderId="1" xfId="0" applyNumberFormat="1" applyFont="1" applyBorder="1"/>
    <xf numFmtId="168" fontId="6" fillId="0" borderId="1" xfId="0" applyNumberFormat="1" applyFont="1" applyBorder="1" applyAlignment="1">
      <alignment wrapText="1"/>
    </xf>
    <xf numFmtId="49" fontId="15" fillId="0" borderId="1" xfId="0" applyNumberFormat="1" applyFont="1" applyBorder="1"/>
    <xf numFmtId="2" fontId="14" fillId="0" borderId="1" xfId="0" applyNumberFormat="1" applyFont="1" applyBorder="1" applyAlignment="1">
      <alignment vertical="center"/>
    </xf>
    <xf numFmtId="2" fontId="16" fillId="0" borderId="1" xfId="0" applyNumberFormat="1" applyFont="1" applyBorder="1" applyAlignment="1">
      <alignment vertical="center"/>
    </xf>
    <xf numFmtId="49" fontId="17" fillId="0" borderId="1" xfId="0" applyNumberFormat="1" applyFont="1" applyBorder="1" applyAlignment="1">
      <alignment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69" fontId="0" fillId="0" borderId="0" xfId="0" applyNumberFormat="1"/>
    <xf numFmtId="49" fontId="20" fillId="2" borderId="1" xfId="0" applyNumberFormat="1" applyFont="1" applyFill="1" applyBorder="1"/>
    <xf numFmtId="169" fontId="20" fillId="2" borderId="1" xfId="0" applyNumberFormat="1" applyFont="1" applyFill="1" applyBorder="1"/>
    <xf numFmtId="17" fontId="19" fillId="3" borderId="2" xfId="0" applyNumberFormat="1" applyFont="1" applyFill="1" applyBorder="1" applyAlignment="1">
      <alignment vertical="center"/>
    </xf>
    <xf numFmtId="169" fontId="7" fillId="3" borderId="1" xfId="0" applyNumberFormat="1" applyFont="1" applyFill="1" applyBorder="1"/>
    <xf numFmtId="49" fontId="7" fillId="4" borderId="1" xfId="0" applyNumberFormat="1" applyFont="1" applyFill="1" applyBorder="1"/>
    <xf numFmtId="169" fontId="7" fillId="4" borderId="1" xfId="0" applyNumberFormat="1" applyFont="1" applyFill="1" applyBorder="1"/>
    <xf numFmtId="0" fontId="19" fillId="0" borderId="0" xfId="0" applyFont="1" applyAlignment="1">
      <alignment vertical="center"/>
    </xf>
    <xf numFmtId="173" fontId="7" fillId="4" borderId="1" xfId="0" applyNumberFormat="1" applyFont="1" applyFill="1" applyBorder="1"/>
    <xf numFmtId="173" fontId="20" fillId="2" borderId="1" xfId="0" applyNumberFormat="1" applyFont="1" applyFill="1" applyBorder="1"/>
    <xf numFmtId="169" fontId="18" fillId="0" borderId="0" xfId="0" applyNumberFormat="1" applyFont="1" applyAlignment="1">
      <alignment vertical="center"/>
    </xf>
    <xf numFmtId="0" fontId="21" fillId="5" borderId="1" xfId="0" applyFont="1" applyFill="1" applyBorder="1" applyAlignment="1">
      <alignment vertical="center"/>
    </xf>
    <xf numFmtId="166" fontId="1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left" vertical="center"/>
    </xf>
    <xf numFmtId="169" fontId="18" fillId="0" borderId="0" xfId="0" applyNumberFormat="1" applyFont="1" applyAlignment="1">
      <alignment horizontal="center" vertical="center"/>
    </xf>
    <xf numFmtId="166" fontId="11" fillId="0" borderId="1" xfId="0" applyNumberFormat="1" applyFont="1" applyBorder="1" applyAlignment="1">
      <alignment horizontal="left"/>
    </xf>
    <xf numFmtId="172" fontId="2" fillId="0" borderId="2" xfId="1" applyNumberFormat="1" applyFont="1" applyBorder="1" applyAlignment="1">
      <alignment horizontal="right" vertical="center"/>
    </xf>
    <xf numFmtId="172" fontId="2" fillId="0" borderId="0" xfId="0" applyNumberFormat="1" applyFont="1" applyAlignment="1">
      <alignment vertical="center"/>
    </xf>
    <xf numFmtId="43" fontId="13" fillId="0" borderId="3" xfId="0" applyNumberFormat="1" applyFont="1" applyBorder="1" applyAlignment="1">
      <alignment vertical="center"/>
    </xf>
    <xf numFmtId="175" fontId="13" fillId="0" borderId="3" xfId="0" applyNumberFormat="1" applyFont="1" applyBorder="1" applyAlignment="1">
      <alignment vertical="center"/>
    </xf>
    <xf numFmtId="43" fontId="13" fillId="0" borderId="4" xfId="1" applyFont="1" applyBorder="1" applyAlignment="1">
      <alignment vertical="center"/>
    </xf>
    <xf numFmtId="43" fontId="13" fillId="0" borderId="5" xfId="0" applyNumberFormat="1" applyFont="1" applyBorder="1" applyAlignment="1">
      <alignment vertical="center"/>
    </xf>
    <xf numFmtId="43" fontId="13" fillId="0" borderId="3" xfId="1" applyFont="1" applyBorder="1" applyAlignment="1">
      <alignment vertical="center"/>
    </xf>
    <xf numFmtId="176" fontId="12" fillId="0" borderId="3" xfId="1" applyNumberFormat="1" applyFont="1" applyBorder="1" applyAlignment="1">
      <alignment horizontal="right" vertical="center"/>
    </xf>
    <xf numFmtId="176" fontId="12" fillId="0" borderId="3" xfId="1" applyNumberFormat="1" applyFont="1" applyBorder="1" applyAlignment="1">
      <alignment horizontal="right" vertical="center" wrapText="1"/>
    </xf>
    <xf numFmtId="166" fontId="0" fillId="0" borderId="1" xfId="0" applyNumberFormat="1" applyBorder="1" applyAlignment="1">
      <alignment horizontal="left"/>
    </xf>
    <xf numFmtId="177" fontId="12" fillId="0" borderId="3" xfId="1" applyNumberFormat="1" applyFont="1" applyBorder="1" applyAlignment="1">
      <alignment horizontal="right" vertical="center"/>
    </xf>
    <xf numFmtId="177" fontId="12" fillId="0" borderId="3" xfId="1" applyNumberFormat="1" applyFont="1" applyBorder="1" applyAlignment="1">
      <alignment horizontal="right" vertical="center" wrapText="1"/>
    </xf>
    <xf numFmtId="14" fontId="4" fillId="0" borderId="0" xfId="0" applyNumberFormat="1" applyFont="1" applyAlignment="1">
      <alignment horizontal="left" vertical="center"/>
    </xf>
    <xf numFmtId="14" fontId="5" fillId="0" borderId="0" xfId="0" applyNumberFormat="1" applyFont="1" applyAlignment="1">
      <alignment horizontal="left"/>
    </xf>
    <xf numFmtId="10" fontId="7" fillId="0" borderId="1" xfId="5" applyNumberFormat="1" applyFont="1" applyBorder="1"/>
    <xf numFmtId="171" fontId="12" fillId="0" borderId="3" xfId="6" applyNumberFormat="1" applyFont="1" applyBorder="1" applyAlignment="1">
      <alignment horizontal="right" vertical="center"/>
    </xf>
    <xf numFmtId="171" fontId="12" fillId="0" borderId="3" xfId="6" applyNumberFormat="1" applyFont="1" applyBorder="1" applyAlignment="1">
      <alignment horizontal="right" vertical="center" wrapText="1"/>
    </xf>
    <xf numFmtId="172" fontId="2" fillId="0" borderId="3" xfId="6" applyNumberFormat="1" applyFont="1" applyBorder="1" applyAlignment="1">
      <alignment horizontal="right" vertical="center"/>
    </xf>
    <xf numFmtId="172" fontId="13" fillId="0" borderId="3" xfId="6" applyNumberFormat="1" applyFont="1" applyBorder="1" applyAlignment="1">
      <alignment vertical="center"/>
    </xf>
    <xf numFmtId="172" fontId="13" fillId="0" borderId="4" xfId="6" applyNumberFormat="1" applyFont="1" applyBorder="1" applyAlignment="1">
      <alignment vertical="center"/>
    </xf>
    <xf numFmtId="172" fontId="2" fillId="0" borderId="4" xfId="6" applyNumberFormat="1" applyFont="1" applyBorder="1" applyAlignment="1">
      <alignment horizontal="right" vertical="center"/>
    </xf>
    <xf numFmtId="172" fontId="2" fillId="0" borderId="5" xfId="6" applyNumberFormat="1" applyFont="1" applyBorder="1" applyAlignment="1">
      <alignment horizontal="right" vertical="center"/>
    </xf>
    <xf numFmtId="172" fontId="2" fillId="0" borderId="2" xfId="6" applyNumberFormat="1" applyFont="1" applyBorder="1" applyAlignment="1">
      <alignment horizontal="right" vertical="center"/>
    </xf>
    <xf numFmtId="0" fontId="24" fillId="0" borderId="3" xfId="0" applyFont="1" applyBorder="1" applyAlignment="1">
      <alignment horizontal="right" vertical="center"/>
    </xf>
    <xf numFmtId="3" fontId="25" fillId="0" borderId="4" xfId="0" applyNumberFormat="1" applyFont="1" applyBorder="1" applyAlignment="1">
      <alignment horizontal="right" vertical="center"/>
    </xf>
    <xf numFmtId="4" fontId="24" fillId="0" borderId="4" xfId="0" applyNumberFormat="1" applyFont="1" applyBorder="1" applyAlignment="1">
      <alignment vertical="center"/>
    </xf>
    <xf numFmtId="4" fontId="24" fillId="0" borderId="3" xfId="0" applyNumberFormat="1" applyFont="1" applyBorder="1" applyAlignment="1">
      <alignment vertical="center"/>
    </xf>
    <xf numFmtId="0" fontId="25" fillId="0" borderId="5" xfId="0" applyFont="1" applyBorder="1" applyAlignment="1">
      <alignment horizontal="right" vertical="center"/>
    </xf>
    <xf numFmtId="0" fontId="24" fillId="0" borderId="5" xfId="0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3" fontId="25" fillId="0" borderId="5" xfId="0" applyNumberFormat="1" applyFont="1" applyBorder="1" applyAlignment="1">
      <alignment horizontal="right" vertical="center"/>
    </xf>
    <xf numFmtId="0" fontId="25" fillId="0" borderId="2" xfId="0" applyFont="1" applyBorder="1" applyAlignment="1">
      <alignment horizontal="right" vertical="center"/>
    </xf>
    <xf numFmtId="0" fontId="24" fillId="0" borderId="3" xfId="0" applyFont="1" applyBorder="1" applyAlignment="1">
      <alignment vertical="center"/>
    </xf>
    <xf numFmtId="0" fontId="24" fillId="0" borderId="3" xfId="0" applyFont="1" applyBorder="1" applyAlignment="1">
      <alignment horizontal="right" vertical="center" wrapText="1"/>
    </xf>
    <xf numFmtId="0" fontId="25" fillId="0" borderId="3" xfId="0" applyFont="1" applyBorder="1" applyAlignment="1">
      <alignment horizontal="right" vertical="center"/>
    </xf>
    <xf numFmtId="14" fontId="0" fillId="0" borderId="1" xfId="0" applyNumberFormat="1" applyBorder="1" applyAlignment="1">
      <alignment horizontal="center"/>
    </xf>
  </cellXfs>
  <cellStyles count="7">
    <cellStyle name="Millares" xfId="1" builtinId="3"/>
    <cellStyle name="Millares 2" xfId="2" xr:uid="{00000000-0005-0000-0000-000001000000}"/>
    <cellStyle name="Millares 3" xfId="3" xr:uid="{6DFCC2E1-556E-49F7-B12C-0A582C5EB69F}"/>
    <cellStyle name="Millares 4" xfId="4" xr:uid="{551971A1-727D-4CA2-959B-0C4256BAAC6E}"/>
    <cellStyle name="Millares 5" xfId="6" xr:uid="{84181004-F15E-402A-95B3-2EF70EE2B950}"/>
    <cellStyle name="Normal" xfId="0" builtinId="0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'RESUMEN RESIDUOS DETALLADOS'!$M$1</c:f>
              <c:strCache>
                <c:ptCount val="1"/>
                <c:pt idx="0">
                  <c:v>Toneladas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'RESUMEN RESIDUOS DETALLADOS'!$L$2:$L$13</c:f>
              <c:strCache>
                <c:ptCount val="12"/>
                <c:pt idx="0">
                  <c:v>enero 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'RESUMEN RESIDUOS DETALLADOS'!$M$2:$M$13</c:f>
              <c:numCache>
                <c:formatCode>0.00;[Red]0.00</c:formatCode>
                <c:ptCount val="12"/>
                <c:pt idx="0">
                  <c:v>165.8475</c:v>
                </c:pt>
                <c:pt idx="1">
                  <c:v>119.90399999999998</c:v>
                </c:pt>
                <c:pt idx="2">
                  <c:v>143.1995</c:v>
                </c:pt>
                <c:pt idx="3">
                  <c:v>132.78500000000003</c:v>
                </c:pt>
                <c:pt idx="4">
                  <c:v>133.643</c:v>
                </c:pt>
                <c:pt idx="5">
                  <c:v>0</c:v>
                </c:pt>
                <c:pt idx="6">
                  <c:v>176.31299999999999</c:v>
                </c:pt>
                <c:pt idx="7">
                  <c:v>170.477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8E-4F51-A9B2-5D8541B827B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919254623"/>
        <c:axId val="919255039"/>
      </c:barChart>
      <c:catAx>
        <c:axId val="91925462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R"/>
                  <a:t>Mes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s-C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919255039"/>
        <c:crosses val="autoZero"/>
        <c:auto val="1"/>
        <c:lblAlgn val="ctr"/>
        <c:lblOffset val="100"/>
        <c:noMultiLvlLbl val="0"/>
      </c:catAx>
      <c:valAx>
        <c:axId val="9192550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R"/>
                  <a:t>Toneladas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s-CR"/>
            </a:p>
          </c:txPr>
        </c:title>
        <c:numFmt formatCode="0.00;[Red]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CR"/>
          </a:p>
        </c:txPr>
        <c:crossAx val="919254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R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021863852511427E-2"/>
          <c:y val="0.21749771608566407"/>
          <c:w val="0.82795627229497715"/>
          <c:h val="0.68950982832522945"/>
        </c:manualLayout>
      </c:layout>
      <c:pie3DChart>
        <c:varyColors val="1"/>
        <c:ser>
          <c:idx val="0"/>
          <c:order val="0"/>
          <c:tx>
            <c:strRef>
              <c:f>'RESUMEN RESIDUOS DETALLADOS'!$J$1</c:f>
              <c:strCache>
                <c:ptCount val="1"/>
                <c:pt idx="0">
                  <c:v>Porcentaje de cada material 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28A-45BB-8F7E-2B29930CFDB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28A-45BB-8F7E-2B29930CFDB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28A-45BB-8F7E-2B29930CFDB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28A-45BB-8F7E-2B29930CFDB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F28A-45BB-8F7E-2B29930CFDB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F28A-45BB-8F7E-2B29930CFDB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F28A-45BB-8F7E-2B29930CFDB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F28A-45BB-8F7E-2B29930CFDB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F28A-45BB-8F7E-2B29930CFDB1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F28A-45BB-8F7E-2B29930CFDB1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F28A-45BB-8F7E-2B29930CFDB1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F28A-45BB-8F7E-2B29930CFDB1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9-F28A-45BB-8F7E-2B29930CFDB1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B-F28A-45BB-8F7E-2B29930CFDB1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D-F28A-45BB-8F7E-2B29930CFDB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'RESUMEN RESIDUOS DETALLADOS'!$H$2:$H$16</c:f>
              <c:strCache>
                <c:ptCount val="15"/>
                <c:pt idx="0">
                  <c:v>Papel blanco</c:v>
                </c:pt>
                <c:pt idx="1">
                  <c:v>Periódico</c:v>
                </c:pt>
                <c:pt idx="2">
                  <c:v>Cartón</c:v>
                </c:pt>
                <c:pt idx="3">
                  <c:v>Cartoncillo </c:v>
                </c:pt>
                <c:pt idx="4">
                  <c:v>Revistas y papel de color</c:v>
                </c:pt>
                <c:pt idx="5">
                  <c:v>Plásticos PET (1)</c:v>
                </c:pt>
                <c:pt idx="6">
                  <c:v>Plásticos HDPE (2)</c:v>
                </c:pt>
                <c:pt idx="7">
                  <c:v>Plástico PVC (3)</c:v>
                </c:pt>
                <c:pt idx="8">
                  <c:v>Plástico LDPE (4)</c:v>
                </c:pt>
                <c:pt idx="9">
                  <c:v>Plastico PP (5)</c:v>
                </c:pt>
                <c:pt idx="10">
                  <c:v>Aluminio</c:v>
                </c:pt>
                <c:pt idx="11">
                  <c:v>Hojalata o latas férricas</c:v>
                </c:pt>
                <c:pt idx="12">
                  <c:v>Tetra Brick</c:v>
                </c:pt>
                <c:pt idx="13">
                  <c:v>Vidrio</c:v>
                </c:pt>
                <c:pt idx="14">
                  <c:v>Basura </c:v>
                </c:pt>
              </c:strCache>
            </c:strRef>
          </c:cat>
          <c:val>
            <c:numRef>
              <c:f>'RESUMEN RESIDUOS DETALLADOS'!$J$2:$J$16</c:f>
              <c:numCache>
                <c:formatCode>0.00%</c:formatCode>
                <c:ptCount val="15"/>
                <c:pt idx="0">
                  <c:v>3.3775542781814723E-2</c:v>
                </c:pt>
                <c:pt idx="1">
                  <c:v>1.9077240263864221E-3</c:v>
                </c:pt>
                <c:pt idx="2">
                  <c:v>0.31594008863805673</c:v>
                </c:pt>
                <c:pt idx="3">
                  <c:v>0.17938343732636156</c:v>
                </c:pt>
                <c:pt idx="4">
                  <c:v>0</c:v>
                </c:pt>
                <c:pt idx="5">
                  <c:v>8.2208683430117224E-2</c:v>
                </c:pt>
                <c:pt idx="6">
                  <c:v>6.1806825532507562E-2</c:v>
                </c:pt>
                <c:pt idx="7">
                  <c:v>0</c:v>
                </c:pt>
                <c:pt idx="8">
                  <c:v>2.9474581416413979E-2</c:v>
                </c:pt>
                <c:pt idx="9">
                  <c:v>8.395947386050269E-3</c:v>
                </c:pt>
                <c:pt idx="10">
                  <c:v>1.7018565734824399E-2</c:v>
                </c:pt>
                <c:pt idx="11">
                  <c:v>4.660829717730406E-2</c:v>
                </c:pt>
                <c:pt idx="12">
                  <c:v>3.6763656533170118E-2</c:v>
                </c:pt>
                <c:pt idx="13">
                  <c:v>0.22049219279880769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FB-4232-AB67-0575703C69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748394</xdr:colOff>
      <xdr:row>19</xdr:row>
      <xdr:rowOff>13608</xdr:rowOff>
    </xdr:from>
    <xdr:to>
      <xdr:col>14</xdr:col>
      <xdr:colOff>0</xdr:colOff>
      <xdr:row>37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1D58724-A3B7-4E27-9535-9BA7099B81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1766526</xdr:colOff>
      <xdr:row>18</xdr:row>
      <xdr:rowOff>189219</xdr:rowOff>
    </xdr:from>
    <xdr:to>
      <xdr:col>9</xdr:col>
      <xdr:colOff>1973035</xdr:colOff>
      <xdr:row>35</xdr:row>
      <xdr:rowOff>20011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3CCF019-F07F-B48E-D050-A0323B5ED4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3"/>
  <sheetViews>
    <sheetView topLeftCell="A91" zoomScale="80" zoomScaleNormal="80" workbookViewId="0">
      <selection activeCell="H136" sqref="H136"/>
    </sheetView>
  </sheetViews>
  <sheetFormatPr baseColWidth="10" defaultRowHeight="15" x14ac:dyDescent="0.25"/>
  <cols>
    <col min="1" max="1" width="11.140625" style="7" customWidth="1"/>
    <col min="2" max="2" width="26.140625" style="7" customWidth="1"/>
    <col min="3" max="3" width="12" style="9" bestFit="1" customWidth="1"/>
    <col min="4" max="4" width="31" style="13" bestFit="1" customWidth="1"/>
    <col min="5" max="5" width="35.42578125" style="13" bestFit="1" customWidth="1"/>
    <col min="6" max="6" width="26.5703125" style="13" bestFit="1" customWidth="1"/>
    <col min="7" max="8" width="26.5703125" style="13" customWidth="1"/>
    <col min="9" max="9" width="25.7109375" style="13" customWidth="1"/>
    <col min="10" max="10" width="26.5703125" style="13" customWidth="1"/>
    <col min="11" max="11" width="21.140625" customWidth="1"/>
    <col min="12" max="12" width="29.5703125" style="3" customWidth="1"/>
    <col min="13" max="13" width="33.140625" style="10" bestFit="1" customWidth="1"/>
    <col min="14" max="14" width="33.140625" bestFit="1" customWidth="1"/>
    <col min="15" max="15" width="27.140625" bestFit="1" customWidth="1"/>
    <col min="16" max="16" width="34.7109375" bestFit="1" customWidth="1"/>
  </cols>
  <sheetData>
    <row r="1" spans="1:13" ht="16.5" thickBot="1" x14ac:dyDescent="0.3">
      <c r="A1" s="45" t="s">
        <v>18</v>
      </c>
      <c r="B1" s="45" t="s">
        <v>3</v>
      </c>
      <c r="C1" s="45" t="s">
        <v>4</v>
      </c>
      <c r="D1" s="45" t="s">
        <v>19</v>
      </c>
      <c r="E1" s="45" t="s">
        <v>20</v>
      </c>
      <c r="F1" s="45" t="s">
        <v>28</v>
      </c>
      <c r="G1" s="65" t="s">
        <v>72</v>
      </c>
      <c r="H1" s="65"/>
      <c r="I1" s="46" t="s">
        <v>23</v>
      </c>
      <c r="J1" s="47" t="s">
        <v>59</v>
      </c>
      <c r="K1" s="1"/>
      <c r="L1" s="15" t="s">
        <v>23</v>
      </c>
      <c r="M1" s="16" t="s">
        <v>20</v>
      </c>
    </row>
    <row r="2" spans="1:13" ht="16.5" thickBot="1" x14ac:dyDescent="0.3">
      <c r="A2" s="30" t="s">
        <v>45</v>
      </c>
      <c r="B2" s="31" t="s">
        <v>5</v>
      </c>
      <c r="C2" s="32">
        <v>6.4894999999999996</v>
      </c>
      <c r="D2" s="33">
        <v>15000</v>
      </c>
      <c r="E2" s="34">
        <f>C2*D2</f>
        <v>97342.5</v>
      </c>
      <c r="F2" s="73">
        <f>SUM(E2:E17)</f>
        <v>1037947.5</v>
      </c>
      <c r="G2" s="35"/>
      <c r="H2" s="42"/>
      <c r="I2" s="48" t="s">
        <v>5</v>
      </c>
      <c r="J2" s="49">
        <f t="shared" ref="J2:J10" si="0">+SUM(C2,C18,C34,C50,C66,C82,C98,C114,C130,C146,C162,C178)</f>
        <v>34.435499999999998</v>
      </c>
      <c r="L2" s="17" t="s">
        <v>5</v>
      </c>
      <c r="M2" s="23">
        <f>+SUM(E2,E18,E34,E50,E66,E82,E98,E114,E130,E146,E162,E178)</f>
        <v>516532.5</v>
      </c>
    </row>
    <row r="3" spans="1:13" ht="16.5" thickBot="1" x14ac:dyDescent="0.3">
      <c r="A3" s="30" t="s">
        <v>45</v>
      </c>
      <c r="B3" s="31" t="s">
        <v>46</v>
      </c>
      <c r="C3" s="32">
        <v>0.4</v>
      </c>
      <c r="D3" s="36">
        <v>0</v>
      </c>
      <c r="E3" s="37" t="s">
        <v>47</v>
      </c>
      <c r="F3" s="38"/>
      <c r="G3" s="2"/>
      <c r="H3" s="2"/>
      <c r="I3" s="48" t="s">
        <v>6</v>
      </c>
      <c r="J3" s="50">
        <f t="shared" si="0"/>
        <v>1.9449999999999998</v>
      </c>
      <c r="L3" s="17" t="s">
        <v>6</v>
      </c>
      <c r="M3" s="23">
        <f>+SUM(E3,E19,E35,E51,E67,E83,E99,E115,E131,E147,E163,E179)</f>
        <v>0</v>
      </c>
    </row>
    <row r="4" spans="1:13" ht="16.5" thickBot="1" x14ac:dyDescent="0.3">
      <c r="A4" s="30" t="s">
        <v>45</v>
      </c>
      <c r="B4" s="31" t="s">
        <v>48</v>
      </c>
      <c r="C4" s="32">
        <v>38.105400000000003</v>
      </c>
      <c r="D4" s="36">
        <v>15000</v>
      </c>
      <c r="E4" s="40">
        <f>C4*D4</f>
        <v>571581</v>
      </c>
      <c r="F4" s="38"/>
      <c r="G4" s="2"/>
      <c r="H4" s="2"/>
      <c r="I4" s="48" t="s">
        <v>7</v>
      </c>
      <c r="J4" s="50">
        <f t="shared" si="0"/>
        <v>322.11340000000007</v>
      </c>
      <c r="L4" s="17" t="s">
        <v>7</v>
      </c>
      <c r="M4" s="23">
        <f>+SUM(E4,E20,E36,E52,E68,E84,E100,E116,E132,E148,E164,E180)</f>
        <v>4831701</v>
      </c>
    </row>
    <row r="5" spans="1:13" ht="16.5" thickBot="1" x14ac:dyDescent="0.3">
      <c r="A5" s="30" t="s">
        <v>45</v>
      </c>
      <c r="B5" s="31" t="s">
        <v>8</v>
      </c>
      <c r="C5" s="32">
        <v>26.362500000000001</v>
      </c>
      <c r="D5" s="71">
        <v>0</v>
      </c>
      <c r="E5" s="40">
        <f>C5*D5</f>
        <v>0</v>
      </c>
      <c r="F5" s="38"/>
      <c r="G5" s="2"/>
      <c r="H5" s="2"/>
      <c r="I5" s="46" t="s">
        <v>8</v>
      </c>
      <c r="J5" s="50">
        <f t="shared" si="0"/>
        <v>182.88850000000002</v>
      </c>
      <c r="L5" s="15" t="s">
        <v>8</v>
      </c>
      <c r="M5" s="23">
        <f>+SUM(E5,E21,E37,E53,E69,E85,E101,E117,E133,E149,E165,E181)</f>
        <v>0</v>
      </c>
    </row>
    <row r="6" spans="1:13" ht="16.5" thickBot="1" x14ac:dyDescent="0.3">
      <c r="A6" s="30" t="s">
        <v>45</v>
      </c>
      <c r="B6" s="31" t="s">
        <v>9</v>
      </c>
      <c r="C6" s="32">
        <v>11.500999999999999</v>
      </c>
      <c r="D6" s="71">
        <v>0</v>
      </c>
      <c r="E6" s="40">
        <f t="shared" ref="E6:E17" si="1">C6*D6</f>
        <v>0</v>
      </c>
      <c r="F6" s="38"/>
      <c r="G6" s="2"/>
      <c r="H6" s="2"/>
      <c r="I6" s="48" t="s">
        <v>9</v>
      </c>
      <c r="J6" s="50">
        <f t="shared" si="0"/>
        <v>59.159499999999994</v>
      </c>
      <c r="L6" s="17" t="s">
        <v>9</v>
      </c>
      <c r="M6" s="23">
        <f t="shared" ref="M6:M16" si="2">+SUM(E6,E22,E38,E54,E70,E86,E102,E118,E134,E150,E166,E182)</f>
        <v>0</v>
      </c>
    </row>
    <row r="7" spans="1:13" ht="16.5" thickBot="1" x14ac:dyDescent="0.3">
      <c r="A7" s="30" t="s">
        <v>45</v>
      </c>
      <c r="B7" s="31" t="s">
        <v>49</v>
      </c>
      <c r="C7" s="32">
        <v>9.7750000000000004</v>
      </c>
      <c r="D7" s="36">
        <v>15000</v>
      </c>
      <c r="E7" s="40">
        <f>C7*D7</f>
        <v>146625</v>
      </c>
      <c r="F7" s="38"/>
      <c r="G7" s="2"/>
      <c r="H7" s="2"/>
      <c r="I7" s="48" t="s">
        <v>10</v>
      </c>
      <c r="J7" s="50">
        <f t="shared" si="0"/>
        <v>83.815000000000012</v>
      </c>
      <c r="L7" s="17" t="s">
        <v>10</v>
      </c>
      <c r="M7" s="23">
        <f t="shared" si="2"/>
        <v>1257225</v>
      </c>
    </row>
    <row r="8" spans="1:13" ht="16.5" thickBot="1" x14ac:dyDescent="0.3">
      <c r="A8" s="30" t="s">
        <v>45</v>
      </c>
      <c r="B8" s="31" t="s">
        <v>50</v>
      </c>
      <c r="C8" s="32">
        <v>6.4589999999999996</v>
      </c>
      <c r="D8" s="36">
        <v>15000</v>
      </c>
      <c r="E8" s="40">
        <f>C8*D8</f>
        <v>96885</v>
      </c>
      <c r="F8" s="38"/>
      <c r="G8" s="2"/>
      <c r="H8" s="2"/>
      <c r="I8" s="48" t="s">
        <v>11</v>
      </c>
      <c r="J8" s="50">
        <f t="shared" si="0"/>
        <v>63.014499999999998</v>
      </c>
      <c r="L8" s="17" t="s">
        <v>11</v>
      </c>
      <c r="M8" s="23">
        <f t="shared" si="2"/>
        <v>945217.5</v>
      </c>
    </row>
    <row r="9" spans="1:13" ht="16.5" thickBot="1" x14ac:dyDescent="0.3">
      <c r="A9" s="30" t="s">
        <v>45</v>
      </c>
      <c r="B9" s="31" t="s">
        <v>51</v>
      </c>
      <c r="C9" s="32">
        <v>0</v>
      </c>
      <c r="D9" s="36">
        <v>15000</v>
      </c>
      <c r="E9" s="40">
        <f>C9*D9</f>
        <v>0</v>
      </c>
      <c r="F9" s="38"/>
      <c r="G9" s="2"/>
      <c r="H9" s="2"/>
      <c r="I9" s="48" t="s">
        <v>12</v>
      </c>
      <c r="J9" s="50">
        <f t="shared" si="0"/>
        <v>0</v>
      </c>
      <c r="L9" s="17" t="s">
        <v>12</v>
      </c>
      <c r="M9" s="23">
        <f t="shared" si="2"/>
        <v>0</v>
      </c>
    </row>
    <row r="10" spans="1:13" ht="16.5" thickBot="1" x14ac:dyDescent="0.3">
      <c r="A10" s="30" t="s">
        <v>45</v>
      </c>
      <c r="B10" s="31" t="s">
        <v>52</v>
      </c>
      <c r="C10" s="32">
        <v>4.0404999999999998</v>
      </c>
      <c r="D10" s="71">
        <v>0</v>
      </c>
      <c r="E10" s="40">
        <f t="shared" si="1"/>
        <v>0</v>
      </c>
      <c r="F10" s="38"/>
      <c r="G10" s="2"/>
      <c r="H10" s="2"/>
      <c r="I10" s="48" t="s">
        <v>13</v>
      </c>
      <c r="J10" s="50">
        <f t="shared" si="0"/>
        <v>30.050500000000003</v>
      </c>
      <c r="L10" s="17" t="s">
        <v>13</v>
      </c>
      <c r="M10" s="23">
        <f t="shared" si="2"/>
        <v>0</v>
      </c>
    </row>
    <row r="11" spans="1:13" ht="16.5" thickBot="1" x14ac:dyDescent="0.3">
      <c r="A11" s="30" t="s">
        <v>45</v>
      </c>
      <c r="B11" s="31" t="s">
        <v>74</v>
      </c>
      <c r="C11" s="32">
        <v>1.36</v>
      </c>
      <c r="D11" s="71">
        <v>0</v>
      </c>
      <c r="E11" s="40">
        <v>0</v>
      </c>
      <c r="F11" s="38"/>
      <c r="G11" s="2"/>
      <c r="H11" s="2"/>
      <c r="I11" s="48" t="s">
        <v>14</v>
      </c>
      <c r="J11" s="50">
        <f>+SUM(C12,C28,C44,C60,C76,C92,C108,C124,C140,C156,C172,C188)</f>
        <v>17.351100000000002</v>
      </c>
      <c r="L11" s="17" t="s">
        <v>14</v>
      </c>
      <c r="M11" s="23">
        <f t="shared" si="2"/>
        <v>0</v>
      </c>
    </row>
    <row r="12" spans="1:13" ht="16.5" thickBot="1" x14ac:dyDescent="0.3">
      <c r="A12" s="30" t="s">
        <v>45</v>
      </c>
      <c r="B12" s="31" t="s">
        <v>14</v>
      </c>
      <c r="C12" s="32">
        <v>2.3161</v>
      </c>
      <c r="D12" s="36">
        <v>15000</v>
      </c>
      <c r="E12" s="40">
        <f>C12*D12</f>
        <v>34741.5</v>
      </c>
      <c r="F12" s="38"/>
      <c r="G12" s="2"/>
      <c r="H12" s="2"/>
      <c r="I12" s="48" t="s">
        <v>15</v>
      </c>
      <c r="J12" s="50">
        <f>+SUM(C13,C29,C45,C61,C77,C93,C109,C125,C141,C157,C173,C189)</f>
        <v>47.518999999999998</v>
      </c>
      <c r="L12" s="17" t="s">
        <v>15</v>
      </c>
      <c r="M12" s="23">
        <f t="shared" si="2"/>
        <v>260266.5</v>
      </c>
    </row>
    <row r="13" spans="1:13" ht="16.5" thickBot="1" x14ac:dyDescent="0.3">
      <c r="A13" s="30" t="s">
        <v>45</v>
      </c>
      <c r="B13" s="31" t="s">
        <v>53</v>
      </c>
      <c r="C13" s="41">
        <v>6.0514999999999999</v>
      </c>
      <c r="D13" s="36">
        <v>15000</v>
      </c>
      <c r="E13" s="40">
        <f>C13*D13</f>
        <v>90772.5</v>
      </c>
      <c r="F13" s="38"/>
      <c r="G13" s="2"/>
      <c r="H13" s="2"/>
      <c r="I13" s="48" t="s">
        <v>16</v>
      </c>
      <c r="J13" s="50">
        <f>+SUM(C142,C158,C174,C190)</f>
        <v>0</v>
      </c>
      <c r="L13" s="17" t="s">
        <v>16</v>
      </c>
      <c r="M13" s="23">
        <f t="shared" si="2"/>
        <v>712785</v>
      </c>
    </row>
    <row r="14" spans="1:13" ht="16.5" thickBot="1" x14ac:dyDescent="0.3">
      <c r="A14" s="30" t="s">
        <v>45</v>
      </c>
      <c r="B14" s="31" t="s">
        <v>16</v>
      </c>
      <c r="C14" s="32">
        <v>4.2140000000000004</v>
      </c>
      <c r="D14" s="36">
        <v>0</v>
      </c>
      <c r="E14" s="40">
        <f t="shared" si="1"/>
        <v>0</v>
      </c>
      <c r="F14" s="38"/>
      <c r="G14" s="2"/>
      <c r="H14" s="2"/>
      <c r="I14" s="48" t="s">
        <v>17</v>
      </c>
      <c r="J14" s="50">
        <f>+SUM(C15,C31,C47,C63,C79,C95,C111,C127,C143,C159,C175,C191)</f>
        <v>224.8005</v>
      </c>
      <c r="L14" s="17" t="s">
        <v>17</v>
      </c>
      <c r="M14" s="23">
        <f t="shared" si="2"/>
        <v>0</v>
      </c>
    </row>
    <row r="15" spans="1:13" ht="16.5" thickBot="1" x14ac:dyDescent="0.3">
      <c r="A15" s="30" t="s">
        <v>45</v>
      </c>
      <c r="B15" s="31" t="s">
        <v>17</v>
      </c>
      <c r="C15" s="32">
        <v>47.881999999999998</v>
      </c>
      <c r="D15" s="36">
        <v>0</v>
      </c>
      <c r="E15" s="40">
        <f t="shared" si="1"/>
        <v>0</v>
      </c>
      <c r="F15" s="38"/>
      <c r="G15" s="2"/>
      <c r="H15" s="2"/>
      <c r="I15" s="46" t="s">
        <v>0</v>
      </c>
      <c r="J15" s="50">
        <f>+SUM(C16,C32,C48,C64,C80,C96,C112,C128,C144,C160,C176,C192)</f>
        <v>272.41800000000001</v>
      </c>
      <c r="L15" s="15" t="s">
        <v>0</v>
      </c>
      <c r="M15" s="23">
        <f t="shared" si="2"/>
        <v>0</v>
      </c>
    </row>
    <row r="16" spans="1:13" ht="16.5" thickBot="1" x14ac:dyDescent="0.3">
      <c r="A16" s="30" t="s">
        <v>45</v>
      </c>
      <c r="B16" s="31" t="s">
        <v>0</v>
      </c>
      <c r="C16" s="32">
        <v>42.394500000000001</v>
      </c>
      <c r="D16" s="39">
        <v>0</v>
      </c>
      <c r="E16" s="40">
        <f t="shared" si="1"/>
        <v>0</v>
      </c>
      <c r="F16" s="38"/>
      <c r="G16" s="2"/>
      <c r="H16" s="2"/>
      <c r="I16" s="46" t="s">
        <v>44</v>
      </c>
      <c r="J16" s="50">
        <f>+SUM(C17,C33,C49,C65,C81,C97,C113,C129,C145,C161,C177,C193)</f>
        <v>3.0075000000000003</v>
      </c>
      <c r="L16" s="15" t="s">
        <v>44</v>
      </c>
      <c r="M16" s="23">
        <f t="shared" si="2"/>
        <v>0</v>
      </c>
    </row>
    <row r="17" spans="1:13" ht="16.5" thickBot="1" x14ac:dyDescent="0.3">
      <c r="A17" s="30" t="s">
        <v>45</v>
      </c>
      <c r="B17" s="31" t="s">
        <v>44</v>
      </c>
      <c r="C17" s="32">
        <v>0.89100000000000001</v>
      </c>
      <c r="D17" s="39">
        <v>0</v>
      </c>
      <c r="E17" s="40">
        <f t="shared" si="1"/>
        <v>0</v>
      </c>
      <c r="F17" s="38"/>
      <c r="G17" s="35"/>
      <c r="H17" s="42"/>
      <c r="I17" s="51" t="s">
        <v>60</v>
      </c>
      <c r="J17" s="50">
        <f>+SUM(J2:J14,J16)</f>
        <v>1070.1000000000001</v>
      </c>
      <c r="L17" s="43" t="s">
        <v>30</v>
      </c>
      <c r="M17" s="23"/>
    </row>
    <row r="18" spans="1:13" ht="16.5" thickBot="1" x14ac:dyDescent="0.3">
      <c r="A18" s="30" t="s">
        <v>57</v>
      </c>
      <c r="B18" s="31" t="s">
        <v>5</v>
      </c>
      <c r="C18" s="32">
        <v>5.8784999999999998</v>
      </c>
      <c r="D18" s="33">
        <v>15000</v>
      </c>
      <c r="E18" s="34">
        <f>C18*D18</f>
        <v>88177.5</v>
      </c>
      <c r="F18" s="35">
        <f>SUM(E18:E33)</f>
        <v>874380</v>
      </c>
      <c r="G18" s="2"/>
      <c r="H18" s="2"/>
      <c r="I18" s="2"/>
      <c r="J18" s="2"/>
    </row>
    <row r="19" spans="1:13" ht="16.5" thickBot="1" x14ac:dyDescent="0.3">
      <c r="A19" s="30" t="s">
        <v>57</v>
      </c>
      <c r="B19" s="31" t="s">
        <v>46</v>
      </c>
      <c r="C19" s="32">
        <v>0.42299999999999999</v>
      </c>
      <c r="D19" s="36">
        <v>0</v>
      </c>
      <c r="E19" s="37" t="s">
        <v>47</v>
      </c>
      <c r="F19" s="38"/>
      <c r="G19" s="2"/>
      <c r="H19" s="2"/>
      <c r="I19" s="2"/>
      <c r="J19" s="2"/>
    </row>
    <row r="20" spans="1:13" ht="16.5" thickBot="1" x14ac:dyDescent="0.3">
      <c r="A20" s="30" t="s">
        <v>57</v>
      </c>
      <c r="B20" s="31" t="s">
        <v>48</v>
      </c>
      <c r="C20" s="32">
        <v>33.843499999999999</v>
      </c>
      <c r="D20" s="36">
        <v>15000</v>
      </c>
      <c r="E20" s="40">
        <f>C20*D20</f>
        <v>507652.5</v>
      </c>
      <c r="F20" s="38"/>
      <c r="G20" s="2"/>
      <c r="H20" s="2"/>
      <c r="I20" s="2"/>
      <c r="J20" s="2"/>
    </row>
    <row r="21" spans="1:13" ht="16.5" thickBot="1" x14ac:dyDescent="0.3">
      <c r="A21" s="30" t="s">
        <v>57</v>
      </c>
      <c r="B21" s="31" t="s">
        <v>8</v>
      </c>
      <c r="C21" s="32">
        <v>17.883500000000002</v>
      </c>
      <c r="D21" s="71">
        <v>0</v>
      </c>
      <c r="E21" s="40">
        <f>C21*D21</f>
        <v>0</v>
      </c>
      <c r="F21" s="38"/>
      <c r="G21" s="2"/>
      <c r="H21" s="2"/>
      <c r="I21" s="2"/>
      <c r="J21" s="2"/>
    </row>
    <row r="22" spans="1:13" ht="16.5" thickBot="1" x14ac:dyDescent="0.3">
      <c r="A22" s="30" t="s">
        <v>57</v>
      </c>
      <c r="B22" s="31" t="s">
        <v>9</v>
      </c>
      <c r="C22" s="32">
        <v>10.0055</v>
      </c>
      <c r="D22" s="71">
        <v>0</v>
      </c>
      <c r="E22" s="40">
        <f t="shared" ref="E22:E33" si="3">C22*D22</f>
        <v>0</v>
      </c>
      <c r="F22" s="38"/>
      <c r="G22" s="2"/>
      <c r="H22" s="2"/>
      <c r="I22"/>
      <c r="J22"/>
      <c r="L22"/>
    </row>
    <row r="23" spans="1:13" ht="16.5" thickBot="1" x14ac:dyDescent="0.3">
      <c r="A23" s="30" t="s">
        <v>57</v>
      </c>
      <c r="B23" s="31" t="s">
        <v>49</v>
      </c>
      <c r="C23" s="32">
        <v>6.8055000000000003</v>
      </c>
      <c r="D23" s="36">
        <v>15000</v>
      </c>
      <c r="E23" s="40">
        <f>C23*D23</f>
        <v>102082.5</v>
      </c>
      <c r="F23" s="38"/>
      <c r="G23" s="2"/>
      <c r="H23" s="2"/>
      <c r="I23"/>
      <c r="J23"/>
      <c r="L23"/>
    </row>
    <row r="24" spans="1:13" ht="16.5" thickBot="1" x14ac:dyDescent="0.3">
      <c r="A24" s="30" t="s">
        <v>57</v>
      </c>
      <c r="B24" s="31" t="s">
        <v>50</v>
      </c>
      <c r="C24" s="32">
        <v>5.4729999999999999</v>
      </c>
      <c r="D24" s="36">
        <v>15000</v>
      </c>
      <c r="E24" s="40">
        <f>C24*D24</f>
        <v>82095</v>
      </c>
      <c r="F24" s="38"/>
      <c r="G24" s="2"/>
      <c r="H24" s="2"/>
      <c r="I24"/>
      <c r="J24"/>
      <c r="L24"/>
    </row>
    <row r="25" spans="1:13" ht="16.5" thickBot="1" x14ac:dyDescent="0.3">
      <c r="A25" s="30" t="s">
        <v>57</v>
      </c>
      <c r="B25" s="31" t="s">
        <v>51</v>
      </c>
      <c r="C25" s="32">
        <v>0</v>
      </c>
      <c r="D25" s="36">
        <v>15000</v>
      </c>
      <c r="E25" s="40">
        <f>C25*D25</f>
        <v>0</v>
      </c>
      <c r="F25" s="38"/>
      <c r="G25" s="2"/>
      <c r="H25" s="2"/>
      <c r="I25"/>
      <c r="J25"/>
      <c r="L25"/>
    </row>
    <row r="26" spans="1:13" ht="16.5" thickBot="1" x14ac:dyDescent="0.3">
      <c r="A26" s="30" t="s">
        <v>57</v>
      </c>
      <c r="B26" s="31" t="s">
        <v>52</v>
      </c>
      <c r="C26" s="32">
        <v>3.3210000000000002</v>
      </c>
      <c r="D26" s="71">
        <v>0</v>
      </c>
      <c r="E26" s="40">
        <f t="shared" si="3"/>
        <v>0</v>
      </c>
      <c r="F26" s="38"/>
      <c r="G26" s="2"/>
      <c r="H26" s="2"/>
      <c r="I26"/>
      <c r="J26"/>
      <c r="L26"/>
    </row>
    <row r="27" spans="1:13" ht="16.5" thickBot="1" x14ac:dyDescent="0.3">
      <c r="A27" s="30" t="s">
        <v>57</v>
      </c>
      <c r="B27" s="31" t="s">
        <v>74</v>
      </c>
      <c r="C27" s="32">
        <v>1.36</v>
      </c>
      <c r="D27" s="71">
        <v>0</v>
      </c>
      <c r="E27" s="40">
        <v>0</v>
      </c>
      <c r="F27" s="38"/>
      <c r="G27" s="2"/>
      <c r="H27" s="2"/>
      <c r="I27"/>
      <c r="J27"/>
      <c r="L27"/>
    </row>
    <row r="28" spans="1:13" ht="16.5" thickBot="1" x14ac:dyDescent="0.3">
      <c r="A28" s="30" t="s">
        <v>57</v>
      </c>
      <c r="B28" s="31" t="s">
        <v>14</v>
      </c>
      <c r="C28" s="32">
        <v>1.4550000000000001</v>
      </c>
      <c r="D28" s="36">
        <v>15000</v>
      </c>
      <c r="E28" s="40">
        <f>C28*D28</f>
        <v>21825</v>
      </c>
      <c r="F28" s="38"/>
      <c r="G28" s="2"/>
      <c r="H28" s="2"/>
      <c r="I28"/>
      <c r="J28"/>
      <c r="L28"/>
    </row>
    <row r="29" spans="1:13" ht="16.5" thickBot="1" x14ac:dyDescent="0.3">
      <c r="A29" s="30" t="s">
        <v>57</v>
      </c>
      <c r="B29" s="31" t="s">
        <v>53</v>
      </c>
      <c r="C29" s="41">
        <v>4.8365</v>
      </c>
      <c r="D29" s="36">
        <v>15000</v>
      </c>
      <c r="E29" s="40">
        <f>C29*D29</f>
        <v>72547.5</v>
      </c>
      <c r="F29" s="38"/>
      <c r="G29" s="2"/>
      <c r="H29" s="2"/>
      <c r="I29"/>
      <c r="J29"/>
      <c r="L29"/>
    </row>
    <row r="30" spans="1:13" ht="16.5" thickBot="1" x14ac:dyDescent="0.3">
      <c r="A30" s="30" t="s">
        <v>57</v>
      </c>
      <c r="B30" s="31" t="s">
        <v>16</v>
      </c>
      <c r="C30" s="32">
        <v>3.7490000000000001</v>
      </c>
      <c r="D30" s="36">
        <v>0</v>
      </c>
      <c r="E30" s="40">
        <f t="shared" si="3"/>
        <v>0</v>
      </c>
      <c r="F30" s="38"/>
      <c r="G30" s="2"/>
      <c r="H30" s="2"/>
      <c r="I30"/>
      <c r="J30"/>
      <c r="L30"/>
    </row>
    <row r="31" spans="1:13" ht="16.5" thickBot="1" x14ac:dyDescent="0.3">
      <c r="A31" s="30" t="s">
        <v>57</v>
      </c>
      <c r="B31" s="31" t="s">
        <v>17</v>
      </c>
      <c r="C31" s="32">
        <v>24.372</v>
      </c>
      <c r="D31" s="36">
        <v>0</v>
      </c>
      <c r="E31" s="40">
        <f t="shared" si="3"/>
        <v>0</v>
      </c>
      <c r="F31" s="38"/>
      <c r="G31" s="2"/>
      <c r="H31"/>
      <c r="I31"/>
      <c r="J31"/>
      <c r="L31"/>
    </row>
    <row r="32" spans="1:13" ht="16.5" thickBot="1" x14ac:dyDescent="0.3">
      <c r="A32" s="30" t="s">
        <v>57</v>
      </c>
      <c r="B32" s="31" t="s">
        <v>0</v>
      </c>
      <c r="C32" s="32">
        <v>28.381</v>
      </c>
      <c r="D32" s="39">
        <v>0</v>
      </c>
      <c r="E32" s="40">
        <f t="shared" si="3"/>
        <v>0</v>
      </c>
      <c r="F32" s="38"/>
      <c r="G32" s="35"/>
      <c r="H32" s="42"/>
      <c r="I32"/>
      <c r="J32"/>
      <c r="L32"/>
    </row>
    <row r="33" spans="1:12" ht="16.5" thickBot="1" x14ac:dyDescent="0.3">
      <c r="A33" s="30" t="s">
        <v>57</v>
      </c>
      <c r="B33" s="31" t="s">
        <v>44</v>
      </c>
      <c r="C33" s="32">
        <v>0.498</v>
      </c>
      <c r="D33" s="39">
        <v>0</v>
      </c>
      <c r="E33" s="40">
        <f t="shared" si="3"/>
        <v>0</v>
      </c>
      <c r="F33" s="38"/>
      <c r="G33" s="2"/>
      <c r="H33" s="2"/>
      <c r="I33"/>
      <c r="J33"/>
      <c r="L33"/>
    </row>
    <row r="34" spans="1:12" ht="16.5" thickBot="1" x14ac:dyDescent="0.3">
      <c r="A34" s="30" t="s">
        <v>58</v>
      </c>
      <c r="B34" s="31" t="s">
        <v>5</v>
      </c>
      <c r="C34" s="32">
        <v>4.4705000000000004</v>
      </c>
      <c r="D34" s="33">
        <v>15000</v>
      </c>
      <c r="E34" s="34">
        <f>C34*D34</f>
        <v>67057.5</v>
      </c>
      <c r="F34" s="35">
        <f>SUM(E34:E49)</f>
        <v>1134900</v>
      </c>
      <c r="G34" s="2"/>
      <c r="H34" s="2"/>
      <c r="I34"/>
      <c r="J34"/>
      <c r="L34"/>
    </row>
    <row r="35" spans="1:12" ht="16.5" thickBot="1" x14ac:dyDescent="0.3">
      <c r="A35" s="30" t="s">
        <v>58</v>
      </c>
      <c r="B35" s="31" t="s">
        <v>46</v>
      </c>
      <c r="C35" s="32">
        <v>0.27500000000000002</v>
      </c>
      <c r="D35" s="36">
        <v>0</v>
      </c>
      <c r="E35" s="37" t="s">
        <v>47</v>
      </c>
      <c r="F35" s="38"/>
      <c r="G35" s="2"/>
      <c r="H35" s="2"/>
      <c r="I35"/>
      <c r="J35"/>
      <c r="L35"/>
    </row>
    <row r="36" spans="1:12" ht="16.5" thickBot="1" x14ac:dyDescent="0.3">
      <c r="A36" s="30" t="s">
        <v>58</v>
      </c>
      <c r="B36" s="31" t="s">
        <v>48</v>
      </c>
      <c r="C36" s="32">
        <v>45.758000000000003</v>
      </c>
      <c r="D36" s="36">
        <v>15000</v>
      </c>
      <c r="E36" s="40">
        <f>C36*D36</f>
        <v>686370</v>
      </c>
      <c r="F36" s="38"/>
      <c r="G36" s="2"/>
      <c r="H36" s="72"/>
      <c r="I36"/>
      <c r="J36"/>
      <c r="L36"/>
    </row>
    <row r="37" spans="1:12" ht="16.5" thickBot="1" x14ac:dyDescent="0.3">
      <c r="A37" s="30" t="s">
        <v>58</v>
      </c>
      <c r="B37" s="31" t="s">
        <v>8</v>
      </c>
      <c r="C37" s="32">
        <v>22.279</v>
      </c>
      <c r="D37" s="71">
        <v>0</v>
      </c>
      <c r="E37" s="40">
        <f>C37*D37</f>
        <v>0</v>
      </c>
      <c r="F37" s="38"/>
      <c r="G37" s="2"/>
      <c r="H37" s="2"/>
      <c r="I37" s="2"/>
      <c r="J37" s="2"/>
    </row>
    <row r="38" spans="1:12" ht="16.5" thickBot="1" x14ac:dyDescent="0.3">
      <c r="A38" s="30" t="s">
        <v>58</v>
      </c>
      <c r="B38" s="31" t="s">
        <v>9</v>
      </c>
      <c r="C38" s="32">
        <v>6.3804999999999996</v>
      </c>
      <c r="D38" s="71">
        <v>0</v>
      </c>
      <c r="E38" s="40">
        <f t="shared" ref="E38:E49" si="4">C38*D38</f>
        <v>0</v>
      </c>
      <c r="F38" s="38"/>
      <c r="G38" s="2"/>
      <c r="H38" s="2"/>
      <c r="I38" s="2"/>
      <c r="J38" s="2"/>
    </row>
    <row r="39" spans="1:12" ht="16.5" thickBot="1" x14ac:dyDescent="0.3">
      <c r="A39" s="30" t="s">
        <v>58</v>
      </c>
      <c r="B39" s="31" t="s">
        <v>49</v>
      </c>
      <c r="C39" s="32">
        <v>10.56</v>
      </c>
      <c r="D39" s="36">
        <v>15000</v>
      </c>
      <c r="E39" s="40">
        <f>C39*D39</f>
        <v>158400</v>
      </c>
      <c r="F39" s="38"/>
      <c r="G39" s="2"/>
      <c r="H39" s="2"/>
      <c r="I39" s="2"/>
      <c r="J39" s="2"/>
    </row>
    <row r="40" spans="1:12" ht="16.5" thickBot="1" x14ac:dyDescent="0.3">
      <c r="A40" s="30" t="s">
        <v>58</v>
      </c>
      <c r="B40" s="31" t="s">
        <v>50</v>
      </c>
      <c r="C40" s="32">
        <v>7.1965000000000003</v>
      </c>
      <c r="D40" s="36">
        <v>15000</v>
      </c>
      <c r="E40" s="40">
        <f>C40*D40</f>
        <v>107947.5</v>
      </c>
      <c r="F40" s="38"/>
      <c r="G40" s="2"/>
      <c r="H40" s="2"/>
      <c r="I40" s="2"/>
      <c r="J40" s="2"/>
    </row>
    <row r="41" spans="1:12" ht="16.5" thickBot="1" x14ac:dyDescent="0.3">
      <c r="A41" s="30" t="s">
        <v>58</v>
      </c>
      <c r="B41" s="31" t="s">
        <v>51</v>
      </c>
      <c r="C41" s="32">
        <v>0</v>
      </c>
      <c r="D41" s="36">
        <v>15000</v>
      </c>
      <c r="E41" s="40">
        <f>C41*D41</f>
        <v>0</v>
      </c>
      <c r="F41" s="38"/>
      <c r="G41" s="2"/>
      <c r="H41" s="2"/>
      <c r="I41" s="2"/>
      <c r="J41" s="2"/>
    </row>
    <row r="42" spans="1:12" ht="16.5" thickBot="1" x14ac:dyDescent="0.3">
      <c r="A42" s="30" t="s">
        <v>58</v>
      </c>
      <c r="B42" s="31" t="s">
        <v>52</v>
      </c>
      <c r="C42" s="32">
        <v>4.6420000000000003</v>
      </c>
      <c r="D42" s="71">
        <v>0</v>
      </c>
      <c r="E42" s="40">
        <f t="shared" si="4"/>
        <v>0</v>
      </c>
      <c r="F42" s="38"/>
      <c r="G42" s="2"/>
      <c r="H42" s="2"/>
      <c r="I42" s="2"/>
      <c r="J42" s="2"/>
    </row>
    <row r="43" spans="1:12" ht="16.5" thickBot="1" x14ac:dyDescent="0.3">
      <c r="A43" s="30" t="s">
        <v>58</v>
      </c>
      <c r="B43" s="31" t="s">
        <v>74</v>
      </c>
      <c r="C43" s="32">
        <v>0.99</v>
      </c>
      <c r="D43" s="71">
        <v>0</v>
      </c>
      <c r="E43" s="40">
        <v>0</v>
      </c>
      <c r="F43" s="38"/>
      <c r="G43" s="2"/>
      <c r="H43" s="2"/>
      <c r="I43" s="2"/>
      <c r="J43" s="2"/>
    </row>
    <row r="44" spans="1:12" ht="16.5" thickBot="1" x14ac:dyDescent="0.3">
      <c r="A44" s="30" t="s">
        <v>58</v>
      </c>
      <c r="B44" s="31" t="s">
        <v>14</v>
      </c>
      <c r="C44" s="32">
        <v>1.62</v>
      </c>
      <c r="D44" s="36">
        <v>15000</v>
      </c>
      <c r="E44" s="40">
        <f>C44*D44</f>
        <v>24300</v>
      </c>
      <c r="F44" s="38"/>
      <c r="G44" s="2"/>
      <c r="H44" s="2"/>
      <c r="I44" s="2"/>
      <c r="J44" s="2"/>
    </row>
    <row r="45" spans="1:12" ht="16.5" thickBot="1" x14ac:dyDescent="0.3">
      <c r="A45" s="30" t="s">
        <v>58</v>
      </c>
      <c r="B45" s="31" t="s">
        <v>53</v>
      </c>
      <c r="C45" s="41">
        <v>6.0549999999999997</v>
      </c>
      <c r="D45" s="36">
        <v>15000</v>
      </c>
      <c r="E45" s="40">
        <f>C45*D45</f>
        <v>90825</v>
      </c>
      <c r="F45" s="38"/>
      <c r="G45" s="2"/>
      <c r="H45" s="2"/>
      <c r="I45" s="2"/>
      <c r="J45" s="2"/>
    </row>
    <row r="46" spans="1:12" ht="16.5" thickBot="1" x14ac:dyDescent="0.3">
      <c r="A46" s="30" t="s">
        <v>58</v>
      </c>
      <c r="B46" s="31" t="s">
        <v>16</v>
      </c>
      <c r="C46" s="32">
        <v>4.5869999999999997</v>
      </c>
      <c r="D46" s="36">
        <v>0</v>
      </c>
      <c r="E46" s="40">
        <f t="shared" si="4"/>
        <v>0</v>
      </c>
      <c r="F46" s="38"/>
      <c r="G46" s="2"/>
      <c r="H46" s="12"/>
      <c r="I46" s="2"/>
      <c r="J46" s="2"/>
    </row>
    <row r="47" spans="1:12" ht="16.5" thickBot="1" x14ac:dyDescent="0.3">
      <c r="A47" s="30" t="s">
        <v>58</v>
      </c>
      <c r="B47" s="31" t="s">
        <v>17</v>
      </c>
      <c r="C47" s="32">
        <v>27.957000000000001</v>
      </c>
      <c r="D47" s="36">
        <v>0</v>
      </c>
      <c r="E47" s="40">
        <f t="shared" si="4"/>
        <v>0</v>
      </c>
      <c r="F47" s="38"/>
      <c r="G47" s="35"/>
      <c r="H47" s="42"/>
      <c r="I47" s="12"/>
      <c r="J47" s="12"/>
    </row>
    <row r="48" spans="1:12" ht="16.5" thickBot="1" x14ac:dyDescent="0.3">
      <c r="A48" s="30" t="s">
        <v>58</v>
      </c>
      <c r="B48" s="31" t="s">
        <v>0</v>
      </c>
      <c r="C48" s="32">
        <v>33.6235</v>
      </c>
      <c r="D48" s="39">
        <v>0</v>
      </c>
      <c r="E48" s="40">
        <f t="shared" si="4"/>
        <v>0</v>
      </c>
      <c r="F48" s="38"/>
      <c r="G48" s="12"/>
      <c r="H48" s="12"/>
      <c r="I48" s="12"/>
      <c r="J48" s="12"/>
    </row>
    <row r="49" spans="1:10" ht="16.5" thickBot="1" x14ac:dyDescent="0.3">
      <c r="A49" s="30" t="s">
        <v>58</v>
      </c>
      <c r="B49" s="31" t="s">
        <v>44</v>
      </c>
      <c r="C49" s="32">
        <v>0.42899999999999999</v>
      </c>
      <c r="D49" s="39">
        <v>0</v>
      </c>
      <c r="E49" s="40">
        <f t="shared" si="4"/>
        <v>0</v>
      </c>
      <c r="F49" s="38"/>
      <c r="G49" s="12"/>
      <c r="H49" s="12"/>
      <c r="I49" s="12"/>
      <c r="J49" s="12"/>
    </row>
    <row r="50" spans="1:10" ht="16.5" thickBot="1" x14ac:dyDescent="0.3">
      <c r="A50" s="30" t="s">
        <v>61</v>
      </c>
      <c r="B50" s="31" t="s">
        <v>5</v>
      </c>
      <c r="C50" s="32">
        <v>3.2850000000000001</v>
      </c>
      <c r="D50" s="33">
        <v>15000</v>
      </c>
      <c r="E50" s="34">
        <f>C50*D50</f>
        <v>49275</v>
      </c>
      <c r="F50" s="74">
        <f>SUM(E50:E65)</f>
        <v>1067212.5</v>
      </c>
      <c r="G50" s="12"/>
      <c r="H50" s="12"/>
      <c r="I50" s="12"/>
      <c r="J50" s="12"/>
    </row>
    <row r="51" spans="1:10" ht="16.5" thickBot="1" x14ac:dyDescent="0.3">
      <c r="A51" s="30" t="s">
        <v>61</v>
      </c>
      <c r="B51" s="31" t="s">
        <v>46</v>
      </c>
      <c r="C51" s="32">
        <v>0.36099999999999999</v>
      </c>
      <c r="D51" s="36">
        <v>0</v>
      </c>
      <c r="E51" s="37" t="s">
        <v>47</v>
      </c>
      <c r="F51" s="38"/>
      <c r="G51" s="12"/>
      <c r="H51" s="12"/>
      <c r="I51" s="12"/>
      <c r="J51" s="12"/>
    </row>
    <row r="52" spans="1:10" ht="16.5" thickBot="1" x14ac:dyDescent="0.3">
      <c r="A52" s="30" t="s">
        <v>61</v>
      </c>
      <c r="B52" s="31" t="s">
        <v>48</v>
      </c>
      <c r="C52" s="32">
        <v>41.549500000000002</v>
      </c>
      <c r="D52" s="36">
        <v>15000</v>
      </c>
      <c r="E52" s="40">
        <f>C52*D52</f>
        <v>623242.5</v>
      </c>
      <c r="F52" s="38"/>
      <c r="G52" s="12"/>
      <c r="H52" s="12"/>
      <c r="I52" s="12"/>
      <c r="J52" s="12"/>
    </row>
    <row r="53" spans="1:10" ht="16.5" thickBot="1" x14ac:dyDescent="0.3">
      <c r="A53" s="30" t="s">
        <v>61</v>
      </c>
      <c r="B53" s="31" t="s">
        <v>8</v>
      </c>
      <c r="C53" s="32">
        <v>22.47</v>
      </c>
      <c r="D53" s="71">
        <v>0</v>
      </c>
      <c r="E53" s="40">
        <f>C53*D53</f>
        <v>0</v>
      </c>
      <c r="F53" s="38"/>
      <c r="G53" s="12"/>
      <c r="H53" s="12"/>
      <c r="I53" s="12"/>
      <c r="J53" s="12"/>
    </row>
    <row r="54" spans="1:10" ht="16.5" thickBot="1" x14ac:dyDescent="0.3">
      <c r="A54" s="30" t="s">
        <v>61</v>
      </c>
      <c r="B54" s="31" t="s">
        <v>9</v>
      </c>
      <c r="C54" s="32">
        <v>5.4664999999999999</v>
      </c>
      <c r="D54" s="71">
        <v>0</v>
      </c>
      <c r="E54" s="40">
        <f t="shared" ref="E54:E65" si="5">C54*D54</f>
        <v>0</v>
      </c>
      <c r="F54" s="38"/>
      <c r="G54" s="12"/>
      <c r="H54" s="12"/>
      <c r="I54" s="12"/>
      <c r="J54" s="12"/>
    </row>
    <row r="55" spans="1:10" ht="16.5" thickBot="1" x14ac:dyDescent="0.3">
      <c r="A55" s="30" t="s">
        <v>61</v>
      </c>
      <c r="B55" s="31" t="s">
        <v>49</v>
      </c>
      <c r="C55" s="32">
        <v>10.798500000000001</v>
      </c>
      <c r="D55" s="36">
        <v>15000</v>
      </c>
      <c r="E55" s="40">
        <f>C55*D55</f>
        <v>161977.5</v>
      </c>
      <c r="F55" s="38"/>
      <c r="G55" s="12"/>
      <c r="H55" s="12"/>
      <c r="I55" s="12"/>
      <c r="J55" s="12"/>
    </row>
    <row r="56" spans="1:10" ht="16.5" thickBot="1" x14ac:dyDescent="0.3">
      <c r="A56" s="30" t="s">
        <v>61</v>
      </c>
      <c r="B56" s="31" t="s">
        <v>50</v>
      </c>
      <c r="C56" s="32">
        <v>7.4015000000000004</v>
      </c>
      <c r="D56" s="36">
        <v>15000</v>
      </c>
      <c r="E56" s="40">
        <f>C56*D56</f>
        <v>111022.5</v>
      </c>
      <c r="F56" s="38"/>
      <c r="G56" s="12"/>
      <c r="H56" s="12"/>
      <c r="I56" s="12"/>
      <c r="J56" s="12"/>
    </row>
    <row r="57" spans="1:10" ht="16.5" thickBot="1" x14ac:dyDescent="0.3">
      <c r="A57" s="30" t="s">
        <v>61</v>
      </c>
      <c r="B57" s="31" t="s">
        <v>51</v>
      </c>
      <c r="C57" s="32">
        <v>0</v>
      </c>
      <c r="D57" s="36">
        <v>15000</v>
      </c>
      <c r="E57" s="40">
        <f>C57*D57</f>
        <v>0</v>
      </c>
      <c r="F57" s="38"/>
      <c r="G57" s="12"/>
      <c r="H57" s="12"/>
      <c r="I57" s="12"/>
      <c r="J57" s="12"/>
    </row>
    <row r="58" spans="1:10" ht="16.5" thickBot="1" x14ac:dyDescent="0.3">
      <c r="A58" s="30" t="s">
        <v>61</v>
      </c>
      <c r="B58" s="31" t="s">
        <v>52</v>
      </c>
      <c r="C58" s="32">
        <v>4.1470000000000002</v>
      </c>
      <c r="D58" s="71">
        <v>0</v>
      </c>
      <c r="E58" s="40">
        <f t="shared" si="5"/>
        <v>0</v>
      </c>
      <c r="F58" s="38"/>
      <c r="G58" s="12"/>
      <c r="H58" s="12"/>
      <c r="I58" s="12"/>
      <c r="J58" s="12"/>
    </row>
    <row r="59" spans="1:10" ht="16.5" thickBot="1" x14ac:dyDescent="0.3">
      <c r="A59" s="30" t="s">
        <v>61</v>
      </c>
      <c r="B59" s="31" t="s">
        <v>74</v>
      </c>
      <c r="C59" s="32">
        <v>0.73</v>
      </c>
      <c r="D59" s="71">
        <v>0</v>
      </c>
      <c r="E59" s="40">
        <v>0</v>
      </c>
      <c r="F59" s="38"/>
      <c r="G59" s="12"/>
      <c r="H59" s="12"/>
      <c r="I59" s="12"/>
      <c r="J59" s="12"/>
    </row>
    <row r="60" spans="1:10" ht="16.5" thickBot="1" x14ac:dyDescent="0.3">
      <c r="A60" s="30" t="s">
        <v>61</v>
      </c>
      <c r="B60" s="31" t="s">
        <v>14</v>
      </c>
      <c r="C60" s="32">
        <v>1.9410000000000001</v>
      </c>
      <c r="D60" s="36">
        <v>15000</v>
      </c>
      <c r="E60" s="40">
        <f>C60*D60</f>
        <v>29115</v>
      </c>
      <c r="F60" s="38"/>
      <c r="G60" s="12"/>
      <c r="H60" s="12"/>
      <c r="I60" s="12"/>
      <c r="J60" s="12"/>
    </row>
    <row r="61" spans="1:10" ht="16.5" thickBot="1" x14ac:dyDescent="0.3">
      <c r="A61" s="30" t="s">
        <v>61</v>
      </c>
      <c r="B61" s="31" t="s">
        <v>53</v>
      </c>
      <c r="C61" s="41">
        <v>6.1719999999999997</v>
      </c>
      <c r="D61" s="36">
        <v>15000</v>
      </c>
      <c r="E61" s="40">
        <f>C61*D61</f>
        <v>92580</v>
      </c>
      <c r="F61" s="38"/>
      <c r="G61" s="12"/>
      <c r="H61" s="12"/>
      <c r="I61" s="12"/>
      <c r="J61" s="12"/>
    </row>
    <row r="62" spans="1:10" ht="16.5" thickBot="1" x14ac:dyDescent="0.3">
      <c r="A62" s="30" t="s">
        <v>61</v>
      </c>
      <c r="B62" s="31" t="s">
        <v>16</v>
      </c>
      <c r="C62" s="32">
        <v>4.6284999999999998</v>
      </c>
      <c r="D62" s="36">
        <v>0</v>
      </c>
      <c r="E62" s="40">
        <f t="shared" si="5"/>
        <v>0</v>
      </c>
      <c r="F62" s="38"/>
      <c r="G62" s="35"/>
      <c r="H62" s="42"/>
      <c r="I62" s="12"/>
      <c r="J62" s="12"/>
    </row>
    <row r="63" spans="1:10" ht="16.5" thickBot="1" x14ac:dyDescent="0.3">
      <c r="A63" s="30" t="s">
        <v>61</v>
      </c>
      <c r="B63" s="31" t="s">
        <v>17</v>
      </c>
      <c r="C63" s="32">
        <v>23.698</v>
      </c>
      <c r="D63" s="36">
        <v>0</v>
      </c>
      <c r="E63" s="40">
        <f t="shared" si="5"/>
        <v>0</v>
      </c>
      <c r="F63" s="38"/>
      <c r="G63" s="42"/>
      <c r="H63" s="12"/>
      <c r="I63" s="12"/>
      <c r="J63" s="12"/>
    </row>
    <row r="64" spans="1:10" ht="16.5" thickBot="1" x14ac:dyDescent="0.3">
      <c r="A64" s="30" t="s">
        <v>61</v>
      </c>
      <c r="B64" s="31" t="s">
        <v>0</v>
      </c>
      <c r="C64" s="32">
        <v>33.195</v>
      </c>
      <c r="D64" s="39">
        <v>0</v>
      </c>
      <c r="E64" s="40">
        <f t="shared" si="5"/>
        <v>0</v>
      </c>
      <c r="F64" s="38"/>
      <c r="G64" s="42"/>
      <c r="H64" s="12"/>
      <c r="I64" s="12"/>
      <c r="J64" s="12"/>
    </row>
    <row r="65" spans="1:10" ht="16.5" thickBot="1" x14ac:dyDescent="0.3">
      <c r="A65" s="30" t="s">
        <v>61</v>
      </c>
      <c r="B65" s="31" t="s">
        <v>44</v>
      </c>
      <c r="C65" s="32">
        <f>0.0165+0.12</f>
        <v>0.13650000000000001</v>
      </c>
      <c r="D65" s="39">
        <v>0</v>
      </c>
      <c r="E65" s="40">
        <f t="shared" si="5"/>
        <v>0</v>
      </c>
      <c r="F65" s="38"/>
      <c r="G65" s="42"/>
      <c r="H65" s="12"/>
      <c r="I65" s="12"/>
      <c r="J65" s="12"/>
    </row>
    <row r="66" spans="1:10" ht="16.5" thickBot="1" x14ac:dyDescent="0.3">
      <c r="A66" s="30" t="s">
        <v>64</v>
      </c>
      <c r="B66" s="31" t="s">
        <v>5</v>
      </c>
      <c r="C66" s="86">
        <v>3.1469999999999998</v>
      </c>
      <c r="D66" s="91">
        <v>15000</v>
      </c>
      <c r="E66" s="90">
        <v>47205</v>
      </c>
      <c r="F66" s="73">
        <v>1085707.5</v>
      </c>
      <c r="G66" s="42"/>
      <c r="H66" s="12"/>
      <c r="I66" s="12"/>
      <c r="J66" s="12"/>
    </row>
    <row r="67" spans="1:10" ht="16.5" thickBot="1" x14ac:dyDescent="0.3">
      <c r="A67" s="30" t="s">
        <v>64</v>
      </c>
      <c r="B67" s="31" t="s">
        <v>46</v>
      </c>
      <c r="C67" s="86">
        <v>0.106</v>
      </c>
      <c r="D67" s="92">
        <v>0</v>
      </c>
      <c r="E67" s="37" t="s">
        <v>47</v>
      </c>
      <c r="F67" s="38"/>
      <c r="G67" s="42"/>
      <c r="H67" s="12"/>
      <c r="I67" s="12"/>
      <c r="J67" s="12"/>
    </row>
    <row r="68" spans="1:10" ht="16.5" thickBot="1" x14ac:dyDescent="0.3">
      <c r="A68" s="30" t="s">
        <v>64</v>
      </c>
      <c r="B68" s="31" t="s">
        <v>48</v>
      </c>
      <c r="C68" s="86">
        <v>38.981499999999997</v>
      </c>
      <c r="D68" s="92">
        <v>15000</v>
      </c>
      <c r="E68" s="89">
        <v>584722.5</v>
      </c>
      <c r="F68" s="38"/>
      <c r="G68" s="42"/>
      <c r="H68" s="12"/>
      <c r="I68" s="12"/>
      <c r="J68" s="12"/>
    </row>
    <row r="69" spans="1:10" ht="16.5" thickBot="1" x14ac:dyDescent="0.3">
      <c r="A69" s="30" t="s">
        <v>64</v>
      </c>
      <c r="B69" s="31" t="s">
        <v>8</v>
      </c>
      <c r="C69" s="86">
        <v>21.030999999999999</v>
      </c>
      <c r="D69" s="93">
        <v>0</v>
      </c>
      <c r="E69" s="89">
        <v>0</v>
      </c>
      <c r="F69" s="38"/>
      <c r="G69" s="42"/>
      <c r="H69" s="12"/>
      <c r="I69" s="12"/>
      <c r="J69" s="12"/>
    </row>
    <row r="70" spans="1:10" ht="16.5" thickBot="1" x14ac:dyDescent="0.3">
      <c r="A70" s="30" t="s">
        <v>64</v>
      </c>
      <c r="B70" s="31" t="s">
        <v>9</v>
      </c>
      <c r="C70" s="86">
        <v>5.69</v>
      </c>
      <c r="D70" s="93">
        <v>0</v>
      </c>
      <c r="E70" s="89">
        <v>0</v>
      </c>
      <c r="F70" s="38"/>
      <c r="G70" s="42"/>
      <c r="H70" s="12"/>
      <c r="I70" s="12"/>
      <c r="J70" s="12"/>
    </row>
    <row r="71" spans="1:10" ht="16.5" thickBot="1" x14ac:dyDescent="0.3">
      <c r="A71" s="30" t="s">
        <v>64</v>
      </c>
      <c r="B71" s="31" t="s">
        <v>49</v>
      </c>
      <c r="C71" s="86">
        <v>12.034000000000001</v>
      </c>
      <c r="D71" s="92">
        <v>15000</v>
      </c>
      <c r="E71" s="89">
        <v>180510</v>
      </c>
      <c r="F71" s="38"/>
      <c r="G71" s="42"/>
      <c r="H71" s="12"/>
      <c r="I71" s="12"/>
      <c r="J71" s="12"/>
    </row>
    <row r="72" spans="1:10" ht="16.5" thickBot="1" x14ac:dyDescent="0.3">
      <c r="A72" s="30" t="s">
        <v>64</v>
      </c>
      <c r="B72" s="31" t="s">
        <v>50</v>
      </c>
      <c r="C72" s="86">
        <v>9.1984999999999992</v>
      </c>
      <c r="D72" s="92">
        <v>15000</v>
      </c>
      <c r="E72" s="89">
        <v>137977.5</v>
      </c>
      <c r="F72" s="38"/>
      <c r="G72" s="42"/>
      <c r="H72" s="12"/>
      <c r="I72" s="12"/>
      <c r="J72" s="12"/>
    </row>
    <row r="73" spans="1:10" ht="16.5" thickBot="1" x14ac:dyDescent="0.3">
      <c r="A73" s="30" t="s">
        <v>64</v>
      </c>
      <c r="B73" s="31" t="s">
        <v>51</v>
      </c>
      <c r="C73" s="86">
        <v>0</v>
      </c>
      <c r="D73" s="92">
        <v>15000</v>
      </c>
      <c r="E73" s="89">
        <v>0</v>
      </c>
      <c r="F73" s="38"/>
      <c r="G73" s="42"/>
      <c r="H73" s="12"/>
      <c r="I73" s="20"/>
      <c r="J73" s="20"/>
    </row>
    <row r="74" spans="1:10" ht="16.5" thickBot="1" x14ac:dyDescent="0.3">
      <c r="A74" s="30" t="s">
        <v>64</v>
      </c>
      <c r="B74" s="31" t="s">
        <v>52</v>
      </c>
      <c r="C74" s="86">
        <v>3.7309999999999999</v>
      </c>
      <c r="D74" s="93">
        <v>0</v>
      </c>
      <c r="E74" s="89">
        <v>0</v>
      </c>
      <c r="F74" s="38"/>
      <c r="G74" s="42"/>
      <c r="H74" s="12"/>
      <c r="I74" s="20"/>
      <c r="J74" s="20"/>
    </row>
    <row r="75" spans="1:10" ht="16.5" thickBot="1" x14ac:dyDescent="0.3">
      <c r="A75" s="30" t="s">
        <v>64</v>
      </c>
      <c r="B75" s="31" t="s">
        <v>74</v>
      </c>
      <c r="C75" s="86">
        <v>0.6</v>
      </c>
      <c r="D75" s="93">
        <v>0</v>
      </c>
      <c r="E75" s="89">
        <v>0</v>
      </c>
      <c r="F75" s="38"/>
      <c r="G75" s="42"/>
      <c r="H75" s="12"/>
      <c r="I75" s="20"/>
      <c r="J75" s="20"/>
    </row>
    <row r="76" spans="1:10" ht="16.5" thickBot="1" x14ac:dyDescent="0.3">
      <c r="A76" s="30" t="s">
        <v>64</v>
      </c>
      <c r="B76" s="31" t="s">
        <v>14</v>
      </c>
      <c r="C76" s="86">
        <v>2.8675000000000002</v>
      </c>
      <c r="D76" s="92">
        <v>15000</v>
      </c>
      <c r="E76" s="89">
        <v>43012.5</v>
      </c>
      <c r="F76" s="38"/>
      <c r="G76" s="42"/>
      <c r="H76" s="12"/>
      <c r="I76" s="20"/>
      <c r="J76" s="20"/>
    </row>
    <row r="77" spans="1:10" ht="16.5" thickBot="1" x14ac:dyDescent="0.3">
      <c r="A77" s="30" t="s">
        <v>64</v>
      </c>
      <c r="B77" s="31" t="s">
        <v>53</v>
      </c>
      <c r="C77" s="87">
        <v>6.1520000000000001</v>
      </c>
      <c r="D77" s="92">
        <v>15000</v>
      </c>
      <c r="E77" s="89">
        <v>92280</v>
      </c>
      <c r="F77" s="38"/>
      <c r="G77" s="35"/>
      <c r="H77" s="42"/>
      <c r="I77" s="20"/>
      <c r="J77" s="20"/>
    </row>
    <row r="78" spans="1:10" ht="16.5" thickBot="1" x14ac:dyDescent="0.3">
      <c r="A78" s="30" t="s">
        <v>64</v>
      </c>
      <c r="B78" s="31" t="s">
        <v>16</v>
      </c>
      <c r="C78" s="86">
        <v>4.8304999999999998</v>
      </c>
      <c r="D78" s="92">
        <v>0</v>
      </c>
      <c r="E78" s="89">
        <v>0</v>
      </c>
      <c r="F78" s="38"/>
      <c r="G78" s="20"/>
      <c r="H78" s="12"/>
      <c r="I78" s="20"/>
      <c r="J78" s="20"/>
    </row>
    <row r="79" spans="1:10" ht="16.5" thickBot="1" x14ac:dyDescent="0.3">
      <c r="A79" s="30" t="s">
        <v>64</v>
      </c>
      <c r="B79" s="31" t="s">
        <v>17</v>
      </c>
      <c r="C79" s="86">
        <v>25.126999999999999</v>
      </c>
      <c r="D79" s="92">
        <v>0</v>
      </c>
      <c r="E79" s="89">
        <v>0</v>
      </c>
      <c r="F79" s="38"/>
      <c r="G79" s="20"/>
      <c r="H79" s="12"/>
      <c r="I79" s="20"/>
      <c r="J79" s="20"/>
    </row>
    <row r="80" spans="1:10" ht="16.5" thickBot="1" x14ac:dyDescent="0.3">
      <c r="A80" s="30" t="s">
        <v>64</v>
      </c>
      <c r="B80" s="31" t="s">
        <v>0</v>
      </c>
      <c r="C80" s="86">
        <v>33.459000000000003</v>
      </c>
      <c r="D80" s="88">
        <v>0</v>
      </c>
      <c r="E80" s="89">
        <v>0</v>
      </c>
      <c r="F80" s="38"/>
      <c r="G80" s="20"/>
      <c r="H80" s="12"/>
      <c r="I80" s="20"/>
      <c r="J80" s="20"/>
    </row>
    <row r="81" spans="1:10" ht="16.5" thickBot="1" x14ac:dyDescent="0.3">
      <c r="A81" s="30" t="s">
        <v>64</v>
      </c>
      <c r="B81" s="31" t="s">
        <v>44</v>
      </c>
      <c r="C81" s="86">
        <v>0.14700000000000002</v>
      </c>
      <c r="D81" s="88">
        <v>0</v>
      </c>
      <c r="E81" s="89">
        <v>0</v>
      </c>
      <c r="F81" s="38"/>
      <c r="G81" s="20"/>
      <c r="H81" s="12"/>
      <c r="I81" s="20"/>
      <c r="J81" s="20"/>
    </row>
    <row r="82" spans="1:10" ht="16.5" thickBot="1" x14ac:dyDescent="0.3">
      <c r="A82" s="30" t="s">
        <v>62</v>
      </c>
      <c r="B82" s="31" t="s">
        <v>5</v>
      </c>
      <c r="C82" s="81">
        <v>3.4405000000000001</v>
      </c>
      <c r="D82" s="33">
        <v>15000</v>
      </c>
      <c r="E82" s="34">
        <f>C82*D82</f>
        <v>51607.5</v>
      </c>
      <c r="F82" s="74">
        <f>SUM(E82:E97)</f>
        <v>1147042.5</v>
      </c>
      <c r="G82" s="20"/>
      <c r="H82" s="12"/>
      <c r="I82" s="20"/>
      <c r="J82" s="20"/>
    </row>
    <row r="83" spans="1:10" ht="16.5" thickBot="1" x14ac:dyDescent="0.3">
      <c r="A83" s="30" t="s">
        <v>62</v>
      </c>
      <c r="B83" s="31" t="s">
        <v>46</v>
      </c>
      <c r="C83" s="81">
        <v>0.24</v>
      </c>
      <c r="D83" s="36">
        <v>0</v>
      </c>
      <c r="E83" s="37" t="s">
        <v>47</v>
      </c>
      <c r="F83" s="38"/>
      <c r="G83" s="20"/>
      <c r="H83" s="12"/>
      <c r="I83" s="20"/>
      <c r="J83" s="20"/>
    </row>
    <row r="84" spans="1:10" ht="16.5" thickBot="1" x14ac:dyDescent="0.3">
      <c r="A84" s="30" t="s">
        <v>62</v>
      </c>
      <c r="B84" s="31" t="s">
        <v>48</v>
      </c>
      <c r="C84" s="81">
        <v>42.552500000000002</v>
      </c>
      <c r="D84" s="36">
        <v>15000</v>
      </c>
      <c r="E84" s="40">
        <f>C84*D84</f>
        <v>638287.5</v>
      </c>
      <c r="F84" s="38"/>
      <c r="G84" s="20"/>
      <c r="H84" s="12"/>
      <c r="I84" s="20"/>
      <c r="J84" s="20"/>
    </row>
    <row r="85" spans="1:10" ht="16.5" thickBot="1" x14ac:dyDescent="0.3">
      <c r="A85" s="30" t="s">
        <v>62</v>
      </c>
      <c r="B85" s="31" t="s">
        <v>8</v>
      </c>
      <c r="C85" s="81">
        <v>22.7425</v>
      </c>
      <c r="D85" s="71">
        <v>0</v>
      </c>
      <c r="E85" s="40">
        <f>C85*D85</f>
        <v>0</v>
      </c>
      <c r="F85" s="38"/>
      <c r="G85" s="20"/>
      <c r="H85" s="12"/>
      <c r="I85" s="20"/>
      <c r="J85" s="20"/>
    </row>
    <row r="86" spans="1:10" ht="16.5" thickBot="1" x14ac:dyDescent="0.3">
      <c r="A86" s="30" t="s">
        <v>62</v>
      </c>
      <c r="B86" s="31" t="s">
        <v>9</v>
      </c>
      <c r="C86" s="81">
        <v>6.4290000000000003</v>
      </c>
      <c r="D86" s="71">
        <v>0</v>
      </c>
      <c r="E86" s="40">
        <f t="shared" ref="E86:E97" si="6">C86*D86</f>
        <v>0</v>
      </c>
      <c r="F86" s="38"/>
      <c r="G86" s="20"/>
      <c r="H86" s="12"/>
      <c r="I86" s="21"/>
      <c r="J86" s="21"/>
    </row>
    <row r="87" spans="1:10" ht="16.5" thickBot="1" x14ac:dyDescent="0.3">
      <c r="A87" s="30" t="s">
        <v>62</v>
      </c>
      <c r="B87" s="31" t="s">
        <v>49</v>
      </c>
      <c r="C87" s="81">
        <v>12.569000000000001</v>
      </c>
      <c r="D87" s="36">
        <v>15000</v>
      </c>
      <c r="E87" s="40">
        <f>C87*D87</f>
        <v>188535</v>
      </c>
      <c r="F87" s="38"/>
      <c r="G87" s="20"/>
      <c r="H87" s="12"/>
      <c r="I87" s="8"/>
      <c r="J87" s="8"/>
    </row>
    <row r="88" spans="1:10" ht="16.5" thickBot="1" x14ac:dyDescent="0.3">
      <c r="A88" s="30" t="s">
        <v>62</v>
      </c>
      <c r="B88" s="31" t="s">
        <v>50</v>
      </c>
      <c r="C88" s="81">
        <v>9.0809999999999995</v>
      </c>
      <c r="D88" s="36">
        <v>15000</v>
      </c>
      <c r="E88" s="40">
        <f>C88*D88</f>
        <v>136215</v>
      </c>
      <c r="F88" s="38"/>
      <c r="G88" s="20"/>
      <c r="H88" s="12"/>
      <c r="I88" s="8"/>
      <c r="J88" s="8"/>
    </row>
    <row r="89" spans="1:10" ht="16.5" thickBot="1" x14ac:dyDescent="0.3">
      <c r="A89" s="30" t="s">
        <v>62</v>
      </c>
      <c r="B89" s="31" t="s">
        <v>51</v>
      </c>
      <c r="C89" s="81">
        <v>0</v>
      </c>
      <c r="D89" s="36">
        <v>15000</v>
      </c>
      <c r="E89" s="40">
        <f>C89*D89</f>
        <v>0</v>
      </c>
      <c r="F89" s="38"/>
      <c r="G89" s="20"/>
      <c r="H89" s="12"/>
      <c r="I89" s="8"/>
      <c r="J89" s="8"/>
    </row>
    <row r="90" spans="1:10" ht="16.5" thickBot="1" x14ac:dyDescent="0.3">
      <c r="A90" s="30" t="s">
        <v>62</v>
      </c>
      <c r="B90" s="31" t="s">
        <v>52</v>
      </c>
      <c r="C90" s="81">
        <v>4.343</v>
      </c>
      <c r="D90" s="71">
        <v>0</v>
      </c>
      <c r="E90" s="40">
        <f t="shared" si="6"/>
        <v>0</v>
      </c>
      <c r="F90" s="38"/>
      <c r="G90" s="20"/>
      <c r="H90" s="12"/>
      <c r="I90" s="8"/>
      <c r="J90" s="8"/>
    </row>
    <row r="91" spans="1:10" ht="16.5" thickBot="1" x14ac:dyDescent="0.3">
      <c r="A91" s="30" t="s">
        <v>62</v>
      </c>
      <c r="B91" s="31" t="s">
        <v>74</v>
      </c>
      <c r="C91" s="81">
        <v>0.11</v>
      </c>
      <c r="D91" s="71">
        <v>0</v>
      </c>
      <c r="E91" s="40">
        <v>0</v>
      </c>
      <c r="F91" s="38"/>
      <c r="G91" s="20"/>
      <c r="H91" s="8"/>
      <c r="I91" s="8"/>
      <c r="J91" s="8"/>
    </row>
    <row r="92" spans="1:10" ht="16.5" thickBot="1" x14ac:dyDescent="0.3">
      <c r="A92" s="30" t="s">
        <v>62</v>
      </c>
      <c r="B92" s="31" t="s">
        <v>14</v>
      </c>
      <c r="C92" s="81">
        <v>2.8725000000000001</v>
      </c>
      <c r="D92" s="36">
        <v>15000</v>
      </c>
      <c r="E92" s="40">
        <f>C92*D92</f>
        <v>43087.5</v>
      </c>
      <c r="F92" s="38"/>
      <c r="G92" s="35"/>
      <c r="H92" s="42"/>
      <c r="I92" s="8"/>
      <c r="J92" s="8"/>
    </row>
    <row r="93" spans="1:10" ht="16.5" thickBot="1" x14ac:dyDescent="0.3">
      <c r="A93" s="30" t="s">
        <v>62</v>
      </c>
      <c r="B93" s="31" t="s">
        <v>53</v>
      </c>
      <c r="C93" s="82">
        <v>5.9539999999999997</v>
      </c>
      <c r="D93" s="36">
        <v>15000</v>
      </c>
      <c r="E93" s="40">
        <f>C93*D93</f>
        <v>89310</v>
      </c>
      <c r="F93" s="38"/>
      <c r="G93" s="8"/>
      <c r="H93" s="8"/>
      <c r="I93" s="8"/>
      <c r="J93" s="8"/>
    </row>
    <row r="94" spans="1:10" ht="16.5" thickBot="1" x14ac:dyDescent="0.3">
      <c r="A94" s="30" t="s">
        <v>62</v>
      </c>
      <c r="B94" s="31" t="s">
        <v>16</v>
      </c>
      <c r="C94" s="81">
        <v>4.9284999999999997</v>
      </c>
      <c r="D94" s="36">
        <v>0</v>
      </c>
      <c r="E94" s="40">
        <f t="shared" si="6"/>
        <v>0</v>
      </c>
      <c r="F94" s="38"/>
      <c r="G94" s="8"/>
      <c r="H94" s="8"/>
      <c r="I94" s="8"/>
      <c r="J94" s="8"/>
    </row>
    <row r="95" spans="1:10" ht="16.5" thickBot="1" x14ac:dyDescent="0.3">
      <c r="A95" s="30" t="s">
        <v>62</v>
      </c>
      <c r="B95" s="31" t="s">
        <v>17</v>
      </c>
      <c r="C95" s="81">
        <v>25.023</v>
      </c>
      <c r="D95" s="36">
        <v>0</v>
      </c>
      <c r="E95" s="40">
        <f t="shared" si="6"/>
        <v>0</v>
      </c>
      <c r="F95" s="38"/>
      <c r="G95" s="8"/>
      <c r="H95" s="8"/>
      <c r="I95" s="8"/>
      <c r="J95" s="8"/>
    </row>
    <row r="96" spans="1:10" ht="16.5" thickBot="1" x14ac:dyDescent="0.3">
      <c r="A96" s="30" t="s">
        <v>62</v>
      </c>
      <c r="B96" s="31" t="s">
        <v>0</v>
      </c>
      <c r="C96" s="81">
        <v>34.826000000000001</v>
      </c>
      <c r="D96" s="39">
        <v>0</v>
      </c>
      <c r="E96" s="40">
        <f t="shared" si="6"/>
        <v>0</v>
      </c>
      <c r="F96" s="38"/>
      <c r="G96" s="8"/>
      <c r="H96" s="8"/>
      <c r="I96" s="8"/>
      <c r="J96" s="8"/>
    </row>
    <row r="97" spans="1:10" ht="16.5" thickBot="1" x14ac:dyDescent="0.3">
      <c r="A97" s="30" t="s">
        <v>62</v>
      </c>
      <c r="B97" s="31" t="s">
        <v>44</v>
      </c>
      <c r="C97" s="81">
        <v>0.22650000000000001</v>
      </c>
      <c r="D97" s="39">
        <v>0</v>
      </c>
      <c r="E97" s="40">
        <f t="shared" si="6"/>
        <v>0</v>
      </c>
      <c r="F97" s="38"/>
      <c r="G97" s="8"/>
      <c r="H97" s="8"/>
      <c r="I97" s="8"/>
      <c r="J97" s="8"/>
    </row>
    <row r="98" spans="1:10" ht="16.5" thickBot="1" x14ac:dyDescent="0.3">
      <c r="A98" s="30" t="s">
        <v>65</v>
      </c>
      <c r="B98" s="31" t="s">
        <v>5</v>
      </c>
      <c r="C98" s="81">
        <v>3.4329999999999998</v>
      </c>
      <c r="D98" s="33">
        <v>15000</v>
      </c>
      <c r="E98" s="75">
        <f>C98*D98</f>
        <v>51495</v>
      </c>
      <c r="F98" s="35">
        <f>SUM(E98:E113)</f>
        <v>1174500</v>
      </c>
      <c r="G98" s="8"/>
      <c r="H98" s="8"/>
      <c r="I98" s="8"/>
      <c r="J98" s="8"/>
    </row>
    <row r="99" spans="1:10" ht="16.5" thickBot="1" x14ac:dyDescent="0.3">
      <c r="A99" s="30" t="s">
        <v>65</v>
      </c>
      <c r="B99" s="31" t="s">
        <v>46</v>
      </c>
      <c r="C99" s="81">
        <v>0.14000000000000001</v>
      </c>
      <c r="D99" s="36">
        <v>0</v>
      </c>
      <c r="E99" s="76" t="s">
        <v>47</v>
      </c>
      <c r="F99" s="38"/>
      <c r="G99" s="8"/>
      <c r="H99" s="8"/>
      <c r="I99" s="8"/>
      <c r="J99" s="8"/>
    </row>
    <row r="100" spans="1:10" ht="16.5" thickBot="1" x14ac:dyDescent="0.3">
      <c r="A100" s="30" t="s">
        <v>65</v>
      </c>
      <c r="B100" s="31" t="s">
        <v>48</v>
      </c>
      <c r="C100" s="81">
        <v>46.343499999999999</v>
      </c>
      <c r="D100" s="36">
        <v>15000</v>
      </c>
      <c r="E100" s="77">
        <f>C100*D100</f>
        <v>695152.5</v>
      </c>
      <c r="F100" s="38"/>
      <c r="G100" s="8"/>
      <c r="H100" s="8"/>
      <c r="I100" s="21"/>
      <c r="J100" s="21"/>
    </row>
    <row r="101" spans="1:10" ht="16.5" thickBot="1" x14ac:dyDescent="0.3">
      <c r="A101" s="30" t="s">
        <v>65</v>
      </c>
      <c r="B101" s="31" t="s">
        <v>8</v>
      </c>
      <c r="C101" s="81">
        <v>22.940999999999999</v>
      </c>
      <c r="D101" s="71">
        <v>0</v>
      </c>
      <c r="E101" s="77">
        <f>C101*D101</f>
        <v>0</v>
      </c>
      <c r="F101" s="38"/>
      <c r="G101" s="8"/>
      <c r="H101" s="8"/>
      <c r="I101" s="21"/>
      <c r="J101" s="21"/>
    </row>
    <row r="102" spans="1:10" ht="16.5" thickBot="1" x14ac:dyDescent="0.3">
      <c r="A102" s="30" t="s">
        <v>65</v>
      </c>
      <c r="B102" s="31" t="s">
        <v>9</v>
      </c>
      <c r="C102" s="81">
        <v>6.2530000000000001</v>
      </c>
      <c r="D102" s="71">
        <v>0</v>
      </c>
      <c r="E102" s="77">
        <f t="shared" ref="E102:E113" si="7">C102*D102</f>
        <v>0</v>
      </c>
      <c r="F102" s="38"/>
      <c r="G102" s="8"/>
      <c r="H102" s="8"/>
      <c r="I102" s="21"/>
      <c r="J102" s="21"/>
    </row>
    <row r="103" spans="1:10" ht="16.5" thickBot="1" x14ac:dyDescent="0.3">
      <c r="A103" s="30" t="s">
        <v>65</v>
      </c>
      <c r="B103" s="31" t="s">
        <v>49</v>
      </c>
      <c r="C103" s="81">
        <v>11.6835</v>
      </c>
      <c r="D103" s="36">
        <v>15000</v>
      </c>
      <c r="E103" s="77">
        <f>C103*D103</f>
        <v>175252.5</v>
      </c>
      <c r="F103" s="38"/>
      <c r="G103" s="8"/>
      <c r="H103" s="8"/>
      <c r="I103" s="21"/>
      <c r="J103" s="21"/>
    </row>
    <row r="104" spans="1:10" ht="16.5" thickBot="1" x14ac:dyDescent="0.3">
      <c r="A104" s="30" t="s">
        <v>65</v>
      </c>
      <c r="B104" s="31" t="s">
        <v>50</v>
      </c>
      <c r="C104" s="81">
        <v>8.6430000000000007</v>
      </c>
      <c r="D104" s="36">
        <v>15000</v>
      </c>
      <c r="E104" s="77">
        <f>C104*D104</f>
        <v>129645.00000000001</v>
      </c>
      <c r="F104" s="38"/>
      <c r="G104" s="8"/>
      <c r="H104" s="8"/>
      <c r="I104" s="21"/>
      <c r="J104" s="21"/>
    </row>
    <row r="105" spans="1:10" ht="16.5" thickBot="1" x14ac:dyDescent="0.3">
      <c r="A105" s="30" t="s">
        <v>65</v>
      </c>
      <c r="B105" s="31" t="s">
        <v>51</v>
      </c>
      <c r="C105" s="81">
        <v>0</v>
      </c>
      <c r="D105" s="36">
        <v>15000</v>
      </c>
      <c r="E105" s="77">
        <f>C105*D105</f>
        <v>0</v>
      </c>
      <c r="F105" s="38"/>
      <c r="G105" s="8"/>
      <c r="H105" s="8"/>
      <c r="I105" s="21"/>
      <c r="J105" s="21"/>
    </row>
    <row r="106" spans="1:10" ht="16.5" thickBot="1" x14ac:dyDescent="0.3">
      <c r="A106" s="30" t="s">
        <v>65</v>
      </c>
      <c r="B106" s="31" t="s">
        <v>52</v>
      </c>
      <c r="C106" s="81">
        <v>4.0114999999999998</v>
      </c>
      <c r="D106" s="71">
        <v>0</v>
      </c>
      <c r="E106" s="77">
        <f t="shared" si="7"/>
        <v>0</v>
      </c>
      <c r="F106" s="38"/>
      <c r="G106" s="8"/>
      <c r="H106" s="21"/>
      <c r="I106" s="21"/>
      <c r="J106" s="21"/>
    </row>
    <row r="107" spans="1:10" ht="16.5" thickBot="1" x14ac:dyDescent="0.3">
      <c r="A107" s="30" t="s">
        <v>65</v>
      </c>
      <c r="B107" s="31" t="s">
        <v>74</v>
      </c>
      <c r="C107" s="81">
        <v>0.26</v>
      </c>
      <c r="D107" s="71">
        <v>0</v>
      </c>
      <c r="E107" s="77">
        <v>0</v>
      </c>
      <c r="F107" s="38"/>
      <c r="G107" s="35"/>
      <c r="H107" s="42"/>
      <c r="I107" s="21"/>
      <c r="J107" s="21"/>
    </row>
    <row r="108" spans="1:10" ht="16.5" thickBot="1" x14ac:dyDescent="0.3">
      <c r="A108" s="30" t="s">
        <v>65</v>
      </c>
      <c r="B108" s="31" t="s">
        <v>14</v>
      </c>
      <c r="C108" s="81">
        <v>2.7269999999999999</v>
      </c>
      <c r="D108" s="36">
        <v>15000</v>
      </c>
      <c r="E108" s="77">
        <f>C108*D108</f>
        <v>40905</v>
      </c>
      <c r="F108" s="38"/>
      <c r="G108" s="8"/>
      <c r="H108" s="21"/>
      <c r="I108" s="21"/>
      <c r="J108" s="21"/>
    </row>
    <row r="109" spans="1:10" ht="16.5" thickBot="1" x14ac:dyDescent="0.3">
      <c r="A109" s="30" t="s">
        <v>65</v>
      </c>
      <c r="B109" s="31" t="s">
        <v>53</v>
      </c>
      <c r="C109" s="82">
        <v>5.47</v>
      </c>
      <c r="D109" s="36">
        <v>15000</v>
      </c>
      <c r="E109" s="77">
        <f>C109*D109</f>
        <v>82050</v>
      </c>
      <c r="F109" s="38"/>
      <c r="G109" s="8"/>
      <c r="H109" s="21"/>
      <c r="I109" s="21"/>
      <c r="J109" s="21"/>
    </row>
    <row r="110" spans="1:10" ht="16.5" thickBot="1" x14ac:dyDescent="0.3">
      <c r="A110" s="30" t="s">
        <v>65</v>
      </c>
      <c r="B110" s="31" t="s">
        <v>16</v>
      </c>
      <c r="C110" s="81">
        <v>4.9870000000000001</v>
      </c>
      <c r="D110" s="36">
        <v>0</v>
      </c>
      <c r="E110" s="77">
        <f t="shared" si="7"/>
        <v>0</v>
      </c>
      <c r="F110" s="38"/>
      <c r="G110" s="8"/>
      <c r="H110" s="21"/>
      <c r="I110" s="21"/>
      <c r="J110" s="21"/>
    </row>
    <row r="111" spans="1:10" ht="16.5" thickBot="1" x14ac:dyDescent="0.3">
      <c r="A111" s="30" t="s">
        <v>65</v>
      </c>
      <c r="B111" s="31" t="s">
        <v>17</v>
      </c>
      <c r="C111" s="81">
        <v>23.503499999999999</v>
      </c>
      <c r="D111" s="36">
        <v>0</v>
      </c>
      <c r="E111" s="77">
        <f t="shared" si="7"/>
        <v>0</v>
      </c>
      <c r="F111" s="38"/>
      <c r="G111" s="8"/>
      <c r="H111" s="21"/>
      <c r="I111" s="21"/>
      <c r="J111" s="21"/>
    </row>
    <row r="112" spans="1:10" ht="16.5" thickBot="1" x14ac:dyDescent="0.3">
      <c r="A112" s="30" t="s">
        <v>65</v>
      </c>
      <c r="B112" s="31" t="s">
        <v>0</v>
      </c>
      <c r="C112" s="81">
        <v>35.646999999999998</v>
      </c>
      <c r="D112" s="39">
        <v>0</v>
      </c>
      <c r="E112" s="77">
        <f t="shared" si="7"/>
        <v>0</v>
      </c>
      <c r="F112" s="38"/>
      <c r="G112" s="8"/>
      <c r="H112" s="21"/>
      <c r="I112" s="21"/>
      <c r="J112" s="21"/>
    </row>
    <row r="113" spans="1:10" ht="16.5" thickBot="1" x14ac:dyDescent="0.3">
      <c r="A113" s="30" t="s">
        <v>65</v>
      </c>
      <c r="B113" s="31" t="s">
        <v>44</v>
      </c>
      <c r="C113" s="81">
        <v>0.27</v>
      </c>
      <c r="D113" s="39">
        <v>0</v>
      </c>
      <c r="E113" s="77">
        <f t="shared" si="7"/>
        <v>0</v>
      </c>
      <c r="F113" s="38"/>
      <c r="G113" s="8"/>
      <c r="H113" s="21"/>
      <c r="I113" s="21"/>
      <c r="J113" s="21"/>
    </row>
    <row r="114" spans="1:10" ht="16.5" thickBot="1" x14ac:dyDescent="0.3">
      <c r="A114" s="30" t="s">
        <v>66</v>
      </c>
      <c r="B114" s="31" t="s">
        <v>5</v>
      </c>
      <c r="C114" s="94">
        <v>4.2915000000000001</v>
      </c>
      <c r="D114" s="95">
        <v>15000</v>
      </c>
      <c r="E114" s="96">
        <v>64372.5</v>
      </c>
      <c r="F114" s="97">
        <v>1002037.5</v>
      </c>
      <c r="G114" s="8"/>
      <c r="H114" s="21"/>
      <c r="I114" s="21"/>
      <c r="J114" s="21"/>
    </row>
    <row r="115" spans="1:10" ht="16.5" thickBot="1" x14ac:dyDescent="0.3">
      <c r="A115" s="30" t="s">
        <v>66</v>
      </c>
      <c r="B115" s="31" t="s">
        <v>46</v>
      </c>
      <c r="C115" s="94" t="s">
        <v>92</v>
      </c>
      <c r="D115" s="98" t="s">
        <v>92</v>
      </c>
      <c r="E115" s="99" t="s">
        <v>47</v>
      </c>
      <c r="F115" s="100"/>
      <c r="G115" s="8"/>
      <c r="H115" s="21"/>
      <c r="I115" s="21"/>
      <c r="J115" s="21"/>
    </row>
    <row r="116" spans="1:10" ht="16.5" thickBot="1" x14ac:dyDescent="0.3">
      <c r="A116" s="30" t="s">
        <v>66</v>
      </c>
      <c r="B116" s="31" t="s">
        <v>48</v>
      </c>
      <c r="C116" s="94">
        <v>34.979500000000002</v>
      </c>
      <c r="D116" s="101">
        <v>15000</v>
      </c>
      <c r="E116" s="97">
        <v>524692.5</v>
      </c>
      <c r="F116" s="100"/>
      <c r="G116" s="8"/>
      <c r="H116" s="21"/>
      <c r="I116" s="21"/>
      <c r="J116" s="21"/>
    </row>
    <row r="117" spans="1:10" ht="16.5" thickBot="1" x14ac:dyDescent="0.3">
      <c r="A117" s="30" t="s">
        <v>66</v>
      </c>
      <c r="B117" s="31" t="s">
        <v>8</v>
      </c>
      <c r="C117" s="94">
        <v>27.178999999999998</v>
      </c>
      <c r="D117" s="102" t="s">
        <v>92</v>
      </c>
      <c r="E117" s="103" t="s">
        <v>92</v>
      </c>
      <c r="F117" s="100"/>
      <c r="G117" s="8"/>
      <c r="H117" s="21"/>
      <c r="I117" s="21"/>
      <c r="J117" s="21"/>
    </row>
    <row r="118" spans="1:10" ht="16.5" thickBot="1" x14ac:dyDescent="0.3">
      <c r="A118" s="30" t="s">
        <v>66</v>
      </c>
      <c r="B118" s="31" t="s">
        <v>9</v>
      </c>
      <c r="C118" s="94">
        <v>7.4340000000000002</v>
      </c>
      <c r="D118" s="102" t="s">
        <v>92</v>
      </c>
      <c r="E118" s="103" t="s">
        <v>92</v>
      </c>
      <c r="F118" s="100"/>
      <c r="G118" s="8"/>
      <c r="H118" s="21"/>
      <c r="I118" s="21"/>
      <c r="J118" s="21"/>
    </row>
    <row r="119" spans="1:10" ht="16.5" thickBot="1" x14ac:dyDescent="0.3">
      <c r="A119" s="30" t="s">
        <v>66</v>
      </c>
      <c r="B119" s="31" t="s">
        <v>49</v>
      </c>
      <c r="C119" s="94">
        <v>9.5894999999999992</v>
      </c>
      <c r="D119" s="101">
        <v>15000</v>
      </c>
      <c r="E119" s="97">
        <v>143842.5</v>
      </c>
      <c r="F119" s="100"/>
      <c r="G119" s="8"/>
      <c r="H119" s="21"/>
      <c r="I119" s="21"/>
      <c r="J119" s="21"/>
    </row>
    <row r="120" spans="1:10" ht="16.5" thickBot="1" x14ac:dyDescent="0.3">
      <c r="A120" s="30" t="s">
        <v>66</v>
      </c>
      <c r="B120" s="31" t="s">
        <v>50</v>
      </c>
      <c r="C120" s="94">
        <v>9.5619999999999994</v>
      </c>
      <c r="D120" s="101">
        <v>15000</v>
      </c>
      <c r="E120" s="97">
        <v>143430</v>
      </c>
      <c r="F120" s="100"/>
      <c r="G120" s="8"/>
      <c r="H120" s="21"/>
      <c r="I120" s="21"/>
      <c r="J120" s="21"/>
    </row>
    <row r="121" spans="1:10" ht="16.5" thickBot="1" x14ac:dyDescent="0.3">
      <c r="A121" s="30" t="s">
        <v>66</v>
      </c>
      <c r="B121" s="31" t="s">
        <v>51</v>
      </c>
      <c r="C121" s="94" t="s">
        <v>92</v>
      </c>
      <c r="D121" s="101">
        <v>15000</v>
      </c>
      <c r="E121" s="103" t="s">
        <v>92</v>
      </c>
      <c r="F121" s="100"/>
      <c r="G121" s="8"/>
      <c r="H121" s="21"/>
      <c r="I121" s="21"/>
      <c r="J121" s="21"/>
    </row>
    <row r="122" spans="1:10" ht="16.5" thickBot="1" x14ac:dyDescent="0.3">
      <c r="A122" s="30" t="s">
        <v>66</v>
      </c>
      <c r="B122" s="31" t="s">
        <v>52</v>
      </c>
      <c r="C122" s="94">
        <v>1.8145</v>
      </c>
      <c r="D122" s="102" t="s">
        <v>92</v>
      </c>
      <c r="E122" s="103" t="s">
        <v>92</v>
      </c>
      <c r="F122" s="100"/>
      <c r="G122" s="35"/>
      <c r="H122" s="42"/>
      <c r="I122" s="21"/>
      <c r="J122" s="21"/>
    </row>
    <row r="123" spans="1:10" ht="16.5" thickBot="1" x14ac:dyDescent="0.3">
      <c r="A123" s="30" t="s">
        <v>66</v>
      </c>
      <c r="B123" s="31" t="s">
        <v>74</v>
      </c>
      <c r="C123" s="94">
        <v>3.15</v>
      </c>
      <c r="D123" s="102" t="s">
        <v>92</v>
      </c>
      <c r="E123" s="103" t="s">
        <v>92</v>
      </c>
      <c r="F123" s="100"/>
      <c r="G123" s="21"/>
      <c r="H123" s="21"/>
      <c r="I123" s="21"/>
      <c r="J123" s="21"/>
    </row>
    <row r="124" spans="1:10" ht="16.5" thickBot="1" x14ac:dyDescent="0.3">
      <c r="A124" s="30" t="s">
        <v>66</v>
      </c>
      <c r="B124" s="31" t="s">
        <v>14</v>
      </c>
      <c r="C124" s="94">
        <v>1.552</v>
      </c>
      <c r="D124" s="101">
        <v>15000</v>
      </c>
      <c r="E124" s="97">
        <v>23280</v>
      </c>
      <c r="F124" s="100"/>
      <c r="G124" s="21"/>
      <c r="H124" s="21"/>
      <c r="I124" s="21"/>
      <c r="J124" s="21"/>
    </row>
    <row r="125" spans="1:10" ht="16.5" thickBot="1" x14ac:dyDescent="0.3">
      <c r="A125" s="30" t="s">
        <v>66</v>
      </c>
      <c r="B125" s="31" t="s">
        <v>53</v>
      </c>
      <c r="C125" s="104">
        <v>6.8280000000000003</v>
      </c>
      <c r="D125" s="101">
        <v>15000</v>
      </c>
      <c r="E125" s="97">
        <v>102420</v>
      </c>
      <c r="F125" s="100"/>
      <c r="G125" s="21"/>
      <c r="H125" s="21"/>
      <c r="I125" s="21"/>
      <c r="J125" s="21"/>
    </row>
    <row r="126" spans="1:10" ht="16.5" thickBot="1" x14ac:dyDescent="0.3">
      <c r="A126" s="30" t="s">
        <v>66</v>
      </c>
      <c r="B126" s="31" t="s">
        <v>16</v>
      </c>
      <c r="C126" s="94">
        <v>5.5575000000000001</v>
      </c>
      <c r="D126" s="98" t="s">
        <v>92</v>
      </c>
      <c r="E126" s="103" t="s">
        <v>92</v>
      </c>
      <c r="F126" s="100"/>
      <c r="G126" s="21"/>
      <c r="H126" s="21"/>
      <c r="I126" s="21"/>
      <c r="J126" s="21"/>
    </row>
    <row r="127" spans="1:10" ht="16.5" thickBot="1" x14ac:dyDescent="0.3">
      <c r="A127" s="30" t="s">
        <v>66</v>
      </c>
      <c r="B127" s="31" t="s">
        <v>17</v>
      </c>
      <c r="C127" s="94">
        <v>27.238</v>
      </c>
      <c r="D127" s="98" t="s">
        <v>92</v>
      </c>
      <c r="E127" s="103" t="s">
        <v>92</v>
      </c>
      <c r="F127" s="100"/>
      <c r="G127" s="21"/>
      <c r="H127" s="21"/>
      <c r="I127" s="21"/>
      <c r="J127" s="21"/>
    </row>
    <row r="128" spans="1:10" ht="16.5" thickBot="1" x14ac:dyDescent="0.3">
      <c r="A128" s="30" t="s">
        <v>66</v>
      </c>
      <c r="B128" s="31" t="s">
        <v>0</v>
      </c>
      <c r="C128" s="94">
        <v>30.891999999999999</v>
      </c>
      <c r="D128" s="105" t="s">
        <v>92</v>
      </c>
      <c r="E128" s="103" t="s">
        <v>92</v>
      </c>
      <c r="F128" s="100"/>
      <c r="G128" s="21"/>
      <c r="H128" s="21"/>
      <c r="I128" s="21"/>
      <c r="J128" s="21"/>
    </row>
    <row r="129" spans="1:10" ht="16.5" thickBot="1" x14ac:dyDescent="0.3">
      <c r="A129" s="30" t="s">
        <v>66</v>
      </c>
      <c r="B129" s="31" t="s">
        <v>44</v>
      </c>
      <c r="C129" s="94">
        <v>0.40949999999999998</v>
      </c>
      <c r="D129" s="105" t="s">
        <v>92</v>
      </c>
      <c r="E129" s="103" t="s">
        <v>92</v>
      </c>
      <c r="F129" s="100"/>
      <c r="G129" s="21"/>
      <c r="H129" s="21"/>
      <c r="I129" s="21"/>
      <c r="J129" s="21"/>
    </row>
    <row r="130" spans="1:10" ht="16.5" thickBot="1" x14ac:dyDescent="0.3">
      <c r="A130" s="30" t="s">
        <v>73</v>
      </c>
      <c r="B130" s="31" t="s">
        <v>5</v>
      </c>
      <c r="C130" s="78"/>
      <c r="D130" s="71"/>
      <c r="E130" s="40"/>
      <c r="F130" s="38"/>
      <c r="G130" s="21"/>
      <c r="H130" s="21"/>
      <c r="I130" s="8"/>
      <c r="J130" s="8"/>
    </row>
    <row r="131" spans="1:10" ht="16.5" thickBot="1" x14ac:dyDescent="0.3">
      <c r="A131" s="30" t="s">
        <v>73</v>
      </c>
      <c r="B131" s="31" t="s">
        <v>46</v>
      </c>
      <c r="C131" s="78"/>
      <c r="D131" s="71"/>
      <c r="E131" s="40"/>
      <c r="F131" s="38"/>
      <c r="G131" s="21"/>
      <c r="H131" s="21"/>
      <c r="I131" s="8"/>
      <c r="J131" s="8"/>
    </row>
    <row r="132" spans="1:10" ht="16.5" thickBot="1" x14ac:dyDescent="0.3">
      <c r="A132" s="30" t="s">
        <v>73</v>
      </c>
      <c r="B132" s="31" t="s">
        <v>48</v>
      </c>
      <c r="C132" s="78"/>
      <c r="D132" s="36"/>
      <c r="E132" s="40"/>
      <c r="F132" s="38"/>
      <c r="G132" s="21"/>
      <c r="H132" s="21"/>
      <c r="I132" s="8"/>
      <c r="J132" s="8"/>
    </row>
    <row r="133" spans="1:10" ht="16.5" thickBot="1" x14ac:dyDescent="0.3">
      <c r="A133" s="30" t="s">
        <v>73</v>
      </c>
      <c r="B133" s="31" t="s">
        <v>8</v>
      </c>
      <c r="C133" s="78"/>
      <c r="D133" s="36"/>
      <c r="E133" s="40"/>
      <c r="F133" s="38"/>
      <c r="G133" s="21"/>
      <c r="H133" s="21"/>
      <c r="I133" s="8"/>
      <c r="J133" s="8"/>
    </row>
    <row r="134" spans="1:10" ht="16.5" thickBot="1" x14ac:dyDescent="0.3">
      <c r="A134" s="30" t="s">
        <v>73</v>
      </c>
      <c r="B134" s="31" t="s">
        <v>9</v>
      </c>
      <c r="C134" s="78"/>
      <c r="D134" s="36"/>
      <c r="E134" s="40"/>
      <c r="F134" s="38"/>
      <c r="G134" s="21"/>
      <c r="H134" s="21"/>
      <c r="I134" s="8"/>
      <c r="J134" s="8"/>
    </row>
    <row r="135" spans="1:10" ht="16.5" thickBot="1" x14ac:dyDescent="0.3">
      <c r="A135" s="30" t="s">
        <v>73</v>
      </c>
      <c r="B135" s="31" t="s">
        <v>49</v>
      </c>
      <c r="C135" s="78"/>
      <c r="D135" s="71"/>
      <c r="E135" s="40"/>
      <c r="F135" s="38"/>
      <c r="G135" s="21"/>
      <c r="H135" s="21"/>
      <c r="I135" s="8"/>
      <c r="J135" s="8"/>
    </row>
    <row r="136" spans="1:10" ht="16.5" thickBot="1" x14ac:dyDescent="0.3">
      <c r="A136" s="30" t="s">
        <v>73</v>
      </c>
      <c r="B136" s="31" t="s">
        <v>50</v>
      </c>
      <c r="C136" s="78"/>
      <c r="D136" s="71"/>
      <c r="E136" s="40"/>
      <c r="F136" s="38"/>
      <c r="G136" s="21"/>
      <c r="H136" s="8"/>
      <c r="I136" s="8"/>
      <c r="J136" s="8"/>
    </row>
    <row r="137" spans="1:10" ht="16.5" thickBot="1" x14ac:dyDescent="0.3">
      <c r="A137" s="30" t="s">
        <v>73</v>
      </c>
      <c r="B137" s="31" t="s">
        <v>51</v>
      </c>
      <c r="C137" s="78"/>
      <c r="D137" s="36"/>
      <c r="E137" s="40"/>
      <c r="F137" s="38"/>
      <c r="G137" s="8"/>
      <c r="H137" s="8"/>
      <c r="I137" s="8"/>
      <c r="J137" s="8"/>
    </row>
    <row r="138" spans="1:10" ht="16.5" thickBot="1" x14ac:dyDescent="0.3">
      <c r="A138" s="30" t="s">
        <v>73</v>
      </c>
      <c r="B138" s="31" t="s">
        <v>52</v>
      </c>
      <c r="C138" s="79"/>
      <c r="D138" s="36"/>
      <c r="E138" s="40"/>
      <c r="F138" s="38"/>
      <c r="G138" s="8"/>
      <c r="H138" s="8"/>
      <c r="I138" s="8"/>
      <c r="J138" s="8"/>
    </row>
    <row r="139" spans="1:10" ht="16.5" thickBot="1" x14ac:dyDescent="0.3">
      <c r="A139" s="30" t="s">
        <v>73</v>
      </c>
      <c r="B139" s="31" t="s">
        <v>74</v>
      </c>
      <c r="C139" s="78"/>
      <c r="D139" s="36"/>
      <c r="E139" s="40"/>
      <c r="F139" s="38"/>
      <c r="G139" s="8"/>
      <c r="H139" s="8"/>
      <c r="I139" s="8"/>
      <c r="J139" s="8"/>
    </row>
    <row r="140" spans="1:10" ht="16.5" thickBot="1" x14ac:dyDescent="0.3">
      <c r="A140" s="30" t="s">
        <v>73</v>
      </c>
      <c r="B140" s="31" t="s">
        <v>14</v>
      </c>
      <c r="C140" s="78"/>
      <c r="D140" s="36"/>
      <c r="E140" s="40"/>
      <c r="F140" s="38"/>
      <c r="G140" s="8"/>
      <c r="H140" s="8"/>
      <c r="I140" s="8"/>
      <c r="J140" s="8"/>
    </row>
    <row r="141" spans="1:10" ht="16.5" thickBot="1" x14ac:dyDescent="0.3">
      <c r="A141" s="30" t="s">
        <v>73</v>
      </c>
      <c r="B141" s="31" t="s">
        <v>53</v>
      </c>
      <c r="C141" s="78"/>
      <c r="D141" s="39"/>
      <c r="E141" s="40"/>
      <c r="F141" s="38"/>
      <c r="G141" s="8"/>
      <c r="H141" s="8"/>
      <c r="I141" s="8"/>
      <c r="J141" s="8"/>
    </row>
    <row r="142" spans="1:10" ht="16.5" thickBot="1" x14ac:dyDescent="0.3">
      <c r="A142" s="30" t="s">
        <v>73</v>
      </c>
      <c r="B142" s="31" t="s">
        <v>16</v>
      </c>
      <c r="C142" s="78"/>
      <c r="D142" s="39"/>
      <c r="E142" s="40"/>
      <c r="F142" s="38"/>
      <c r="G142" s="8"/>
      <c r="H142" s="8"/>
      <c r="I142" s="8"/>
      <c r="J142" s="8"/>
    </row>
    <row r="143" spans="1:10" ht="16.5" thickBot="1" x14ac:dyDescent="0.3">
      <c r="A143" s="30" t="s">
        <v>73</v>
      </c>
      <c r="B143" s="31" t="s">
        <v>17</v>
      </c>
      <c r="C143" s="32"/>
      <c r="D143" s="33"/>
      <c r="E143" s="34"/>
      <c r="F143" s="35"/>
      <c r="G143" s="8"/>
      <c r="H143" s="8"/>
      <c r="I143" s="8"/>
      <c r="J143" s="8"/>
    </row>
    <row r="144" spans="1:10" ht="16.5" thickBot="1" x14ac:dyDescent="0.3">
      <c r="A144" s="30" t="s">
        <v>73</v>
      </c>
      <c r="B144" s="31" t="s">
        <v>0</v>
      </c>
      <c r="C144" s="32"/>
      <c r="D144" s="36"/>
      <c r="E144" s="37"/>
      <c r="F144" s="38"/>
      <c r="G144" s="8"/>
      <c r="H144" s="8"/>
      <c r="I144" s="21"/>
      <c r="J144" s="21"/>
    </row>
    <row r="145" spans="1:10" ht="16.5" thickBot="1" x14ac:dyDescent="0.3">
      <c r="A145" s="30" t="s">
        <v>73</v>
      </c>
      <c r="B145" s="31" t="s">
        <v>44</v>
      </c>
      <c r="C145" s="32"/>
      <c r="D145" s="36"/>
      <c r="E145" s="40"/>
      <c r="F145" s="38"/>
      <c r="G145" s="8"/>
      <c r="H145" s="8"/>
      <c r="I145" s="21"/>
      <c r="J145" s="21"/>
    </row>
    <row r="146" spans="1:10" ht="16.5" thickBot="1" x14ac:dyDescent="0.3">
      <c r="A146" s="30" t="s">
        <v>68</v>
      </c>
      <c r="B146" s="31" t="s">
        <v>5</v>
      </c>
      <c r="C146" s="32"/>
      <c r="D146" s="71"/>
      <c r="E146" s="40"/>
      <c r="F146" s="38"/>
      <c r="G146" s="8"/>
      <c r="H146" s="8"/>
      <c r="I146" s="21"/>
      <c r="J146" s="21"/>
    </row>
    <row r="147" spans="1:10" ht="16.5" thickBot="1" x14ac:dyDescent="0.3">
      <c r="A147" s="30" t="s">
        <v>68</v>
      </c>
      <c r="B147" s="31" t="s">
        <v>46</v>
      </c>
      <c r="C147" s="32"/>
      <c r="D147" s="71"/>
      <c r="E147" s="40"/>
      <c r="F147" s="38"/>
      <c r="G147" s="8"/>
      <c r="H147" s="8"/>
      <c r="I147" s="21"/>
      <c r="J147" s="21"/>
    </row>
    <row r="148" spans="1:10" ht="16.5" thickBot="1" x14ac:dyDescent="0.3">
      <c r="A148" s="30" t="s">
        <v>68</v>
      </c>
      <c r="B148" s="31" t="s">
        <v>48</v>
      </c>
      <c r="C148" s="32"/>
      <c r="D148" s="36"/>
      <c r="E148" s="40"/>
      <c r="F148" s="38"/>
      <c r="G148" s="8"/>
      <c r="H148" s="8"/>
      <c r="I148" s="21"/>
      <c r="J148" s="21"/>
    </row>
    <row r="149" spans="1:10" ht="16.5" thickBot="1" x14ac:dyDescent="0.3">
      <c r="A149" s="30" t="s">
        <v>68</v>
      </c>
      <c r="B149" s="31" t="s">
        <v>8</v>
      </c>
      <c r="C149" s="32"/>
      <c r="D149" s="36"/>
      <c r="E149" s="40"/>
      <c r="F149" s="38"/>
      <c r="G149" s="8"/>
      <c r="H149" s="8"/>
      <c r="I149" s="21"/>
      <c r="J149" s="21"/>
    </row>
    <row r="150" spans="1:10" ht="16.5" thickBot="1" x14ac:dyDescent="0.3">
      <c r="A150" s="30" t="s">
        <v>68</v>
      </c>
      <c r="B150" s="31" t="s">
        <v>9</v>
      </c>
      <c r="C150" s="32"/>
      <c r="D150" s="36"/>
      <c r="E150" s="40"/>
      <c r="F150" s="38"/>
      <c r="G150" s="8"/>
      <c r="H150" s="8"/>
      <c r="I150" s="21"/>
      <c r="J150" s="21"/>
    </row>
    <row r="151" spans="1:10" ht="16.5" thickBot="1" x14ac:dyDescent="0.3">
      <c r="A151" s="30" t="s">
        <v>68</v>
      </c>
      <c r="B151" s="31" t="s">
        <v>49</v>
      </c>
      <c r="C151" s="32"/>
      <c r="D151" s="71"/>
      <c r="E151" s="40"/>
      <c r="F151" s="38"/>
      <c r="G151" s="8"/>
      <c r="H151" s="8"/>
      <c r="I151" s="21"/>
      <c r="J151" s="21"/>
    </row>
    <row r="152" spans="1:10" ht="16.5" thickBot="1" x14ac:dyDescent="0.3">
      <c r="A152" s="30" t="s">
        <v>68</v>
      </c>
      <c r="B152" s="31" t="s">
        <v>50</v>
      </c>
      <c r="C152" s="32"/>
      <c r="D152" s="71"/>
      <c r="E152" s="40"/>
      <c r="F152" s="38"/>
      <c r="G152" s="8"/>
      <c r="H152" s="42"/>
      <c r="I152" s="21"/>
      <c r="J152" s="21"/>
    </row>
    <row r="153" spans="1:10" ht="16.5" thickBot="1" x14ac:dyDescent="0.3">
      <c r="A153" s="30" t="s">
        <v>68</v>
      </c>
      <c r="B153" s="31" t="s">
        <v>51</v>
      </c>
      <c r="C153" s="32"/>
      <c r="D153" s="36"/>
      <c r="E153" s="40"/>
      <c r="F153" s="38"/>
      <c r="G153" s="2"/>
      <c r="H153" s="2"/>
      <c r="I153" s="21"/>
      <c r="J153" s="21"/>
    </row>
    <row r="154" spans="1:10" ht="16.5" thickBot="1" x14ac:dyDescent="0.3">
      <c r="A154" s="30" t="s">
        <v>68</v>
      </c>
      <c r="B154" s="31" t="s">
        <v>52</v>
      </c>
      <c r="C154" s="41"/>
      <c r="D154" s="36"/>
      <c r="E154" s="40"/>
      <c r="F154" s="38"/>
      <c r="G154" s="2"/>
      <c r="H154" s="2"/>
      <c r="I154" s="21"/>
      <c r="J154" s="21"/>
    </row>
    <row r="155" spans="1:10" ht="16.5" thickBot="1" x14ac:dyDescent="0.3">
      <c r="A155" s="30" t="s">
        <v>68</v>
      </c>
      <c r="B155" s="31" t="s">
        <v>74</v>
      </c>
      <c r="C155" s="32"/>
      <c r="D155" s="36"/>
      <c r="E155" s="40"/>
      <c r="F155" s="38"/>
      <c r="G155" s="2"/>
      <c r="H155" s="2"/>
      <c r="I155" s="21"/>
      <c r="J155" s="21"/>
    </row>
    <row r="156" spans="1:10" ht="16.5" thickBot="1" x14ac:dyDescent="0.3">
      <c r="A156" s="30" t="s">
        <v>68</v>
      </c>
      <c r="B156" s="31" t="s">
        <v>14</v>
      </c>
      <c r="C156" s="32"/>
      <c r="D156" s="36"/>
      <c r="E156" s="40"/>
      <c r="F156" s="38"/>
      <c r="G156" s="2"/>
      <c r="H156" s="2"/>
      <c r="I156" s="21"/>
      <c r="J156" s="21"/>
    </row>
    <row r="157" spans="1:10" ht="16.5" thickBot="1" x14ac:dyDescent="0.3">
      <c r="A157" s="30" t="s">
        <v>68</v>
      </c>
      <c r="B157" s="31" t="s">
        <v>53</v>
      </c>
      <c r="C157" s="32"/>
      <c r="D157" s="39"/>
      <c r="E157" s="40"/>
      <c r="F157" s="38"/>
      <c r="G157" s="2"/>
      <c r="H157" s="2"/>
      <c r="I157" s="21"/>
      <c r="J157" s="21"/>
    </row>
    <row r="158" spans="1:10" ht="16.5" thickBot="1" x14ac:dyDescent="0.3">
      <c r="A158" s="30" t="s">
        <v>68</v>
      </c>
      <c r="B158" s="31" t="s">
        <v>16</v>
      </c>
      <c r="C158" s="32"/>
      <c r="D158" s="39"/>
      <c r="E158" s="40"/>
      <c r="F158" s="38"/>
      <c r="G158" s="2"/>
      <c r="H158" s="2"/>
      <c r="I158" s="21"/>
      <c r="J158" s="21"/>
    </row>
    <row r="159" spans="1:10" ht="16.5" thickBot="1" x14ac:dyDescent="0.3">
      <c r="A159" s="30" t="s">
        <v>68</v>
      </c>
      <c r="B159" s="31" t="s">
        <v>17</v>
      </c>
      <c r="C159" s="32"/>
      <c r="D159" s="33"/>
      <c r="E159" s="34"/>
      <c r="F159" s="35"/>
      <c r="G159" s="2"/>
      <c r="H159" s="2"/>
      <c r="I159" s="21"/>
      <c r="J159" s="21"/>
    </row>
    <row r="160" spans="1:10" ht="16.5" thickBot="1" x14ac:dyDescent="0.3">
      <c r="A160" s="30" t="s">
        <v>68</v>
      </c>
      <c r="B160" s="31" t="s">
        <v>0</v>
      </c>
      <c r="C160" s="32"/>
      <c r="D160" s="36"/>
      <c r="E160" s="37"/>
      <c r="F160" s="38"/>
      <c r="G160" s="2"/>
      <c r="H160" s="2"/>
      <c r="I160" s="21"/>
      <c r="J160" s="21"/>
    </row>
    <row r="161" spans="1:10" ht="16.5" thickBot="1" x14ac:dyDescent="0.3">
      <c r="A161" s="30" t="s">
        <v>68</v>
      </c>
      <c r="B161" s="31" t="s">
        <v>44</v>
      </c>
      <c r="C161" s="32"/>
      <c r="D161" s="36"/>
      <c r="E161" s="40"/>
      <c r="F161" s="38"/>
      <c r="G161" s="2"/>
      <c r="H161" s="2"/>
      <c r="I161" s="21"/>
      <c r="J161" s="21"/>
    </row>
    <row r="162" spans="1:10" ht="16.5" thickBot="1" x14ac:dyDescent="0.3">
      <c r="A162" s="30" t="s">
        <v>70</v>
      </c>
      <c r="B162" s="31" t="s">
        <v>5</v>
      </c>
      <c r="C162" s="32"/>
      <c r="D162" s="71"/>
      <c r="E162" s="40"/>
      <c r="F162" s="38"/>
      <c r="G162" s="2"/>
      <c r="H162" s="2"/>
      <c r="I162" s="21"/>
      <c r="J162" s="21"/>
    </row>
    <row r="163" spans="1:10" ht="16.5" thickBot="1" x14ac:dyDescent="0.3">
      <c r="A163" s="30" t="s">
        <v>70</v>
      </c>
      <c r="B163" s="31" t="s">
        <v>46</v>
      </c>
      <c r="C163" s="32"/>
      <c r="D163" s="71"/>
      <c r="E163" s="40"/>
      <c r="F163" s="38"/>
      <c r="G163" s="2"/>
      <c r="H163" s="2"/>
      <c r="I163" s="21"/>
      <c r="J163" s="21"/>
    </row>
    <row r="164" spans="1:10" ht="16.5" thickBot="1" x14ac:dyDescent="0.3">
      <c r="A164" s="30" t="s">
        <v>70</v>
      </c>
      <c r="B164" s="31" t="s">
        <v>48</v>
      </c>
      <c r="C164" s="32"/>
      <c r="D164" s="36"/>
      <c r="E164" s="40"/>
      <c r="F164" s="38"/>
      <c r="G164" s="2"/>
      <c r="H164" s="2"/>
      <c r="I164" s="21"/>
      <c r="J164" s="21"/>
    </row>
    <row r="165" spans="1:10" ht="16.5" thickBot="1" x14ac:dyDescent="0.3">
      <c r="A165" s="30" t="s">
        <v>70</v>
      </c>
      <c r="B165" s="31" t="s">
        <v>8</v>
      </c>
      <c r="C165" s="32"/>
      <c r="D165" s="36"/>
      <c r="E165" s="40"/>
      <c r="F165" s="38"/>
      <c r="G165" s="2"/>
      <c r="H165" s="2"/>
      <c r="I165" s="21"/>
      <c r="J165" s="21"/>
    </row>
    <row r="166" spans="1:10" ht="16.5" thickBot="1" x14ac:dyDescent="0.3">
      <c r="A166" s="30" t="s">
        <v>70</v>
      </c>
      <c r="B166" s="31" t="s">
        <v>9</v>
      </c>
      <c r="C166" s="32"/>
      <c r="D166" s="36"/>
      <c r="E166" s="40"/>
      <c r="F166" s="38"/>
      <c r="G166" s="2"/>
      <c r="H166" s="2"/>
      <c r="I166" s="21"/>
      <c r="J166" s="21"/>
    </row>
    <row r="167" spans="1:10" ht="16.5" thickBot="1" x14ac:dyDescent="0.3">
      <c r="A167" s="30" t="s">
        <v>70</v>
      </c>
      <c r="B167" s="31" t="s">
        <v>49</v>
      </c>
      <c r="C167" s="32"/>
      <c r="D167" s="71"/>
      <c r="E167" s="40"/>
      <c r="F167" s="38"/>
      <c r="G167" s="2"/>
      <c r="H167" s="2"/>
      <c r="I167" s="21"/>
      <c r="J167" s="21"/>
    </row>
    <row r="168" spans="1:10" ht="16.5" thickBot="1" x14ac:dyDescent="0.3">
      <c r="A168" s="30" t="s">
        <v>70</v>
      </c>
      <c r="B168" s="31" t="s">
        <v>50</v>
      </c>
      <c r="C168" s="32"/>
      <c r="D168" s="71"/>
      <c r="E168" s="40"/>
      <c r="F168" s="38"/>
      <c r="G168" s="21"/>
      <c r="H168" s="21"/>
      <c r="I168" s="21"/>
      <c r="J168" s="21"/>
    </row>
    <row r="169" spans="1:10" ht="16.5" thickBot="1" x14ac:dyDescent="0.3">
      <c r="A169" s="30" t="s">
        <v>70</v>
      </c>
      <c r="B169" s="31" t="s">
        <v>51</v>
      </c>
      <c r="C169" s="32"/>
      <c r="D169" s="36"/>
      <c r="E169" s="40"/>
      <c r="F169" s="38"/>
      <c r="G169" s="21"/>
      <c r="H169" s="21"/>
      <c r="I169" s="21"/>
      <c r="J169" s="21"/>
    </row>
    <row r="170" spans="1:10" ht="16.5" thickBot="1" x14ac:dyDescent="0.3">
      <c r="A170" s="30" t="s">
        <v>70</v>
      </c>
      <c r="B170" s="31" t="s">
        <v>52</v>
      </c>
      <c r="C170" s="41"/>
      <c r="D170" s="36"/>
      <c r="E170" s="40"/>
      <c r="F170" s="38"/>
      <c r="G170" s="21"/>
      <c r="H170" s="21"/>
      <c r="I170" s="21"/>
      <c r="J170" s="21"/>
    </row>
    <row r="171" spans="1:10" ht="16.5" thickBot="1" x14ac:dyDescent="0.3">
      <c r="A171" s="30" t="s">
        <v>70</v>
      </c>
      <c r="B171" s="31" t="s">
        <v>74</v>
      </c>
      <c r="C171" s="32"/>
      <c r="D171" s="36"/>
      <c r="E171" s="40"/>
      <c r="F171" s="38"/>
      <c r="G171" s="21"/>
      <c r="H171" s="21"/>
      <c r="I171" s="21"/>
      <c r="J171" s="21"/>
    </row>
    <row r="172" spans="1:10" ht="16.5" thickBot="1" x14ac:dyDescent="0.3">
      <c r="A172" s="30" t="s">
        <v>70</v>
      </c>
      <c r="B172" s="31" t="s">
        <v>14</v>
      </c>
      <c r="C172" s="32"/>
      <c r="D172" s="36"/>
      <c r="E172" s="40"/>
      <c r="F172" s="38"/>
      <c r="G172" s="21"/>
      <c r="H172" s="21"/>
      <c r="I172" s="21"/>
      <c r="J172" s="21"/>
    </row>
    <row r="173" spans="1:10" ht="16.5" thickBot="1" x14ac:dyDescent="0.3">
      <c r="A173" s="30" t="s">
        <v>70</v>
      </c>
      <c r="B173" s="31" t="s">
        <v>53</v>
      </c>
      <c r="C173" s="32"/>
      <c r="D173" s="39"/>
      <c r="E173" s="40"/>
      <c r="F173" s="38"/>
      <c r="G173" s="21"/>
      <c r="H173" s="21"/>
      <c r="I173" s="21"/>
      <c r="J173" s="21"/>
    </row>
    <row r="174" spans="1:10" ht="16.5" thickBot="1" x14ac:dyDescent="0.3">
      <c r="A174" s="30" t="s">
        <v>70</v>
      </c>
      <c r="B174" s="31" t="s">
        <v>16</v>
      </c>
      <c r="C174" s="32"/>
      <c r="D174" s="39"/>
      <c r="E174" s="40"/>
      <c r="F174" s="38"/>
      <c r="G174" s="21"/>
      <c r="H174" s="21"/>
    </row>
    <row r="175" spans="1:10" ht="16.5" thickBot="1" x14ac:dyDescent="0.3">
      <c r="A175" s="30" t="s">
        <v>70</v>
      </c>
      <c r="B175" s="31" t="s">
        <v>17</v>
      </c>
      <c r="C175" s="81"/>
      <c r="D175" s="33"/>
      <c r="E175" s="75"/>
      <c r="F175" s="73"/>
      <c r="G175" s="21"/>
      <c r="H175" s="21"/>
    </row>
    <row r="176" spans="1:10" ht="16.5" thickBot="1" x14ac:dyDescent="0.3">
      <c r="A176" s="30" t="s">
        <v>70</v>
      </c>
      <c r="B176" s="31" t="s">
        <v>0</v>
      </c>
      <c r="C176" s="81"/>
      <c r="D176" s="36"/>
      <c r="E176" s="76"/>
      <c r="F176" s="38"/>
      <c r="G176" s="21"/>
      <c r="H176" s="21"/>
    </row>
    <row r="177" spans="1:8" ht="16.5" thickBot="1" x14ac:dyDescent="0.3">
      <c r="A177" s="30" t="s">
        <v>70</v>
      </c>
      <c r="B177" s="31" t="s">
        <v>44</v>
      </c>
      <c r="C177" s="81"/>
      <c r="D177" s="36"/>
      <c r="E177" s="77"/>
      <c r="F177" s="38"/>
      <c r="G177" s="21"/>
      <c r="H177" s="21"/>
    </row>
    <row r="178" spans="1:8" ht="16.5" thickBot="1" x14ac:dyDescent="0.3">
      <c r="A178" s="30" t="s">
        <v>71</v>
      </c>
      <c r="B178" s="31" t="s">
        <v>5</v>
      </c>
      <c r="C178" s="81"/>
      <c r="D178" s="71"/>
      <c r="E178" s="77"/>
      <c r="F178" s="38"/>
      <c r="G178" s="21"/>
      <c r="H178" s="21"/>
    </row>
    <row r="179" spans="1:8" ht="16.5" thickBot="1" x14ac:dyDescent="0.3">
      <c r="A179" s="30" t="s">
        <v>71</v>
      </c>
      <c r="B179" s="31" t="s">
        <v>46</v>
      </c>
      <c r="C179" s="81"/>
      <c r="D179" s="71"/>
      <c r="E179" s="77"/>
      <c r="F179" s="38"/>
      <c r="G179" s="21"/>
      <c r="H179" s="21"/>
    </row>
    <row r="180" spans="1:8" ht="16.5" thickBot="1" x14ac:dyDescent="0.3">
      <c r="A180" s="30" t="s">
        <v>71</v>
      </c>
      <c r="B180" s="31" t="s">
        <v>48</v>
      </c>
      <c r="C180" s="81"/>
      <c r="D180" s="36"/>
      <c r="E180" s="77"/>
      <c r="F180" s="38"/>
      <c r="G180" s="21"/>
      <c r="H180" s="21"/>
    </row>
    <row r="181" spans="1:8" ht="16.5" thickBot="1" x14ac:dyDescent="0.3">
      <c r="A181" s="30" t="s">
        <v>71</v>
      </c>
      <c r="B181" s="31" t="s">
        <v>8</v>
      </c>
      <c r="C181" s="81"/>
      <c r="D181" s="36"/>
      <c r="E181" s="77"/>
      <c r="F181" s="38"/>
      <c r="G181" s="21"/>
      <c r="H181" s="21"/>
    </row>
    <row r="182" spans="1:8" ht="16.5" thickBot="1" x14ac:dyDescent="0.3">
      <c r="A182" s="30" t="s">
        <v>71</v>
      </c>
      <c r="B182" s="31" t="s">
        <v>9</v>
      </c>
      <c r="C182" s="81"/>
      <c r="D182" s="36"/>
      <c r="E182" s="77"/>
      <c r="F182" s="38"/>
    </row>
    <row r="183" spans="1:8" ht="16.5" thickBot="1" x14ac:dyDescent="0.3">
      <c r="A183" s="30" t="s">
        <v>71</v>
      </c>
      <c r="B183" s="31" t="s">
        <v>49</v>
      </c>
      <c r="C183" s="81"/>
      <c r="D183" s="71"/>
      <c r="E183" s="77"/>
      <c r="F183" s="38"/>
    </row>
    <row r="184" spans="1:8" ht="16.5" thickBot="1" x14ac:dyDescent="0.3">
      <c r="A184" s="30" t="s">
        <v>71</v>
      </c>
      <c r="B184" s="31" t="s">
        <v>50</v>
      </c>
      <c r="C184" s="81"/>
      <c r="D184" s="71"/>
      <c r="E184" s="77"/>
      <c r="F184" s="38"/>
    </row>
    <row r="185" spans="1:8" ht="16.5" thickBot="1" x14ac:dyDescent="0.3">
      <c r="A185" s="30" t="s">
        <v>71</v>
      </c>
      <c r="B185" s="31" t="s">
        <v>51</v>
      </c>
      <c r="C185" s="81"/>
      <c r="D185" s="36"/>
      <c r="E185" s="77"/>
      <c r="F185" s="38"/>
    </row>
    <row r="186" spans="1:8" ht="16.5" thickBot="1" x14ac:dyDescent="0.3">
      <c r="A186" s="30" t="s">
        <v>71</v>
      </c>
      <c r="B186" s="31" t="s">
        <v>52</v>
      </c>
      <c r="C186" s="82"/>
      <c r="D186" s="36"/>
      <c r="E186" s="77"/>
      <c r="F186" s="38"/>
    </row>
    <row r="187" spans="1:8" ht="16.5" thickBot="1" x14ac:dyDescent="0.3">
      <c r="A187" s="30" t="s">
        <v>71</v>
      </c>
      <c r="B187" s="31" t="s">
        <v>74</v>
      </c>
      <c r="C187" s="81"/>
      <c r="D187" s="36"/>
      <c r="E187" s="77"/>
      <c r="F187" s="38"/>
    </row>
    <row r="188" spans="1:8" ht="16.5" thickBot="1" x14ac:dyDescent="0.3">
      <c r="A188" s="30" t="s">
        <v>71</v>
      </c>
      <c r="B188" s="31" t="s">
        <v>14</v>
      </c>
      <c r="C188" s="81"/>
      <c r="D188" s="36"/>
      <c r="E188" s="77"/>
      <c r="F188" s="38"/>
    </row>
    <row r="189" spans="1:8" ht="16.5" thickBot="1" x14ac:dyDescent="0.3">
      <c r="A189" s="30" t="s">
        <v>71</v>
      </c>
      <c r="B189" s="31" t="s">
        <v>53</v>
      </c>
      <c r="C189" s="81"/>
      <c r="D189" s="39"/>
      <c r="E189" s="77"/>
      <c r="F189" s="38"/>
    </row>
    <row r="190" spans="1:8" ht="16.5" thickBot="1" x14ac:dyDescent="0.3">
      <c r="A190" s="30" t="s">
        <v>71</v>
      </c>
      <c r="B190" s="31" t="s">
        <v>16</v>
      </c>
      <c r="C190" s="81"/>
      <c r="D190" s="39"/>
      <c r="E190" s="77"/>
      <c r="F190" s="38"/>
    </row>
    <row r="191" spans="1:8" ht="16.5" thickBot="1" x14ac:dyDescent="0.3">
      <c r="A191" s="30" t="s">
        <v>71</v>
      </c>
      <c r="B191" s="31" t="s">
        <v>17</v>
      </c>
      <c r="C191" s="81"/>
      <c r="D191" s="39"/>
      <c r="E191" s="77"/>
      <c r="F191" s="38"/>
    </row>
    <row r="192" spans="1:8" ht="16.5" thickBot="1" x14ac:dyDescent="0.3">
      <c r="A192" s="30" t="s">
        <v>71</v>
      </c>
      <c r="B192" s="31" t="s">
        <v>0</v>
      </c>
      <c r="C192" s="81"/>
      <c r="D192" s="39"/>
      <c r="E192" s="77"/>
      <c r="F192" s="38"/>
    </row>
    <row r="193" spans="1:6" ht="16.5" thickBot="1" x14ac:dyDescent="0.3">
      <c r="A193" s="30" t="s">
        <v>71</v>
      </c>
      <c r="B193" s="31" t="s">
        <v>44</v>
      </c>
      <c r="C193" s="81"/>
      <c r="D193" s="39"/>
      <c r="E193" s="77"/>
      <c r="F193" s="38"/>
    </row>
  </sheetData>
  <phoneticPr fontId="3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93"/>
  <sheetViews>
    <sheetView zoomScale="70" zoomScaleNormal="70" workbookViewId="0">
      <selection activeCell="L9" sqref="L9"/>
    </sheetView>
  </sheetViews>
  <sheetFormatPr baseColWidth="10" defaultRowHeight="15" x14ac:dyDescent="0.25"/>
  <cols>
    <col min="1" max="1" width="10.42578125" style="7" bestFit="1" customWidth="1"/>
    <col min="2" max="2" width="36.85546875" style="7" bestFit="1" customWidth="1"/>
    <col min="3" max="3" width="29.7109375" style="84" bestFit="1" customWidth="1"/>
    <col min="4" max="4" width="28" style="84" bestFit="1" customWidth="1"/>
    <col min="5" max="5" width="26.5703125" style="7" bestFit="1" customWidth="1"/>
    <col min="6" max="6" width="11.28515625" style="9" bestFit="1" customWidth="1"/>
    <col min="7" max="7" width="26.42578125" bestFit="1" customWidth="1"/>
    <col min="8" max="8" width="47.42578125" style="3" bestFit="1" customWidth="1"/>
    <col min="9" max="9" width="12" style="4" bestFit="1" customWidth="1"/>
    <col min="10" max="10" width="29.85546875" style="11" bestFit="1" customWidth="1"/>
    <col min="12" max="12" width="46.42578125" bestFit="1" customWidth="1"/>
    <col min="13" max="13" width="24" customWidth="1"/>
    <col min="14" max="14" width="26.5703125" bestFit="1" customWidth="1"/>
    <col min="15" max="15" width="24.140625" bestFit="1" customWidth="1"/>
    <col min="16" max="16" width="34.140625" bestFit="1" customWidth="1"/>
    <col min="17" max="17" width="31.42578125" bestFit="1" customWidth="1"/>
  </cols>
  <sheetData>
    <row r="1" spans="1:14" x14ac:dyDescent="0.25">
      <c r="A1" s="5" t="s">
        <v>1</v>
      </c>
      <c r="B1" s="5" t="s">
        <v>2</v>
      </c>
      <c r="C1" s="83" t="s">
        <v>24</v>
      </c>
      <c r="D1" s="83" t="s">
        <v>25</v>
      </c>
      <c r="E1" s="5" t="s">
        <v>26</v>
      </c>
      <c r="F1" s="6" t="s">
        <v>27</v>
      </c>
      <c r="H1" s="15" t="s">
        <v>23</v>
      </c>
      <c r="I1" s="18" t="s">
        <v>22</v>
      </c>
      <c r="J1" s="19" t="s">
        <v>21</v>
      </c>
      <c r="L1" s="59" t="s">
        <v>31</v>
      </c>
      <c r="M1" s="59" t="s">
        <v>22</v>
      </c>
      <c r="N1" s="59" t="s">
        <v>69</v>
      </c>
    </row>
    <row r="2" spans="1:14" x14ac:dyDescent="0.25">
      <c r="A2" s="7" t="s">
        <v>54</v>
      </c>
      <c r="B2" s="7" t="s">
        <v>55</v>
      </c>
      <c r="C2" s="84">
        <v>46023</v>
      </c>
      <c r="D2" s="84" t="s">
        <v>79</v>
      </c>
      <c r="E2" t="s">
        <v>5</v>
      </c>
      <c r="F2">
        <v>6.4894999999999996</v>
      </c>
      <c r="H2" s="15" t="s">
        <v>5</v>
      </c>
      <c r="I2" s="19">
        <f>+SUM(F2,F18,F34,F50,F66,F82,F98,F114,F130,F146,F162,F178)</f>
        <v>34.435499999999998</v>
      </c>
      <c r="J2" s="85">
        <f>+I2/$I$18</f>
        <v>3.3775542781814723E-2</v>
      </c>
      <c r="L2" s="59" t="s">
        <v>32</v>
      </c>
      <c r="M2" s="60">
        <f>+SUM(F2:F15,F17)</f>
        <v>165.8475</v>
      </c>
      <c r="N2" s="62">
        <f>4922461.14+2050000+20784000</f>
        <v>27756461.140000001</v>
      </c>
    </row>
    <row r="3" spans="1:14" x14ac:dyDescent="0.25">
      <c r="A3" s="7" t="s">
        <v>54</v>
      </c>
      <c r="B3" s="7" t="s">
        <v>55</v>
      </c>
      <c r="C3" s="84">
        <v>46023</v>
      </c>
      <c r="D3" s="84" t="s">
        <v>79</v>
      </c>
      <c r="E3" t="s">
        <v>46</v>
      </c>
      <c r="F3">
        <v>0.4</v>
      </c>
      <c r="H3" s="15" t="s">
        <v>6</v>
      </c>
      <c r="I3" s="19">
        <f>+SUM(F3,F19,F35,F51,F67,F83,F99,F115,F131,F147,F163,F179)</f>
        <v>1.9449999999999998</v>
      </c>
      <c r="J3" s="85">
        <f t="shared" ref="J3:J18" si="0">+I3/$I$18</f>
        <v>1.9077240263864221E-3</v>
      </c>
      <c r="L3" s="59" t="s">
        <v>33</v>
      </c>
      <c r="M3" s="60">
        <f>+SUM(F18:F31,F33)</f>
        <v>119.90399999999998</v>
      </c>
      <c r="N3" s="62">
        <f t="shared" ref="N3:N13" si="1">4922461.14+2050000+20784000</f>
        <v>27756461.140000001</v>
      </c>
    </row>
    <row r="4" spans="1:14" x14ac:dyDescent="0.25">
      <c r="A4" s="7" t="s">
        <v>54</v>
      </c>
      <c r="B4" s="7" t="s">
        <v>55</v>
      </c>
      <c r="C4" s="84">
        <v>46023</v>
      </c>
      <c r="D4" s="84" t="s">
        <v>80</v>
      </c>
      <c r="E4" t="s">
        <v>48</v>
      </c>
      <c r="F4">
        <v>38.105400000000003</v>
      </c>
      <c r="H4" s="15" t="s">
        <v>7</v>
      </c>
      <c r="I4" s="19">
        <f>+SUM(F4,F20,F36,F52,F68,F84,F100,F116,F132,F148,F164,F180)</f>
        <v>322.11340000000007</v>
      </c>
      <c r="J4" s="85">
        <f t="shared" si="0"/>
        <v>0.31594008863805673</v>
      </c>
      <c r="L4" s="59" t="s">
        <v>34</v>
      </c>
      <c r="M4" s="60">
        <f>+SUM(F34:F47,F49)</f>
        <v>143.1995</v>
      </c>
      <c r="N4" s="62">
        <f t="shared" si="1"/>
        <v>27756461.140000001</v>
      </c>
    </row>
    <row r="5" spans="1:14" x14ac:dyDescent="0.25">
      <c r="A5" s="7" t="s">
        <v>54</v>
      </c>
      <c r="B5" s="7" t="s">
        <v>55</v>
      </c>
      <c r="C5" s="84">
        <v>46023</v>
      </c>
      <c r="D5" s="84" t="s">
        <v>80</v>
      </c>
      <c r="E5" t="s">
        <v>8</v>
      </c>
      <c r="F5">
        <v>26.362500000000001</v>
      </c>
      <c r="H5" s="15" t="s">
        <v>8</v>
      </c>
      <c r="I5" s="19">
        <f>+SUM(F5,F21,F37,F53,F69,F85,F101,F117,F133,F149,F165,F181)</f>
        <v>182.88850000000002</v>
      </c>
      <c r="J5" s="85">
        <f t="shared" si="0"/>
        <v>0.17938343732636156</v>
      </c>
      <c r="L5" s="59" t="s">
        <v>35</v>
      </c>
      <c r="M5" s="60">
        <f>+SUM(F50:F63,F65)</f>
        <v>132.78500000000003</v>
      </c>
      <c r="N5" s="62">
        <f t="shared" si="1"/>
        <v>27756461.140000001</v>
      </c>
    </row>
    <row r="6" spans="1:14" x14ac:dyDescent="0.25">
      <c r="A6" s="7" t="s">
        <v>54</v>
      </c>
      <c r="B6" s="7" t="s">
        <v>55</v>
      </c>
      <c r="C6" s="84">
        <v>46023</v>
      </c>
      <c r="D6" s="84" t="s">
        <v>80</v>
      </c>
      <c r="E6" t="s">
        <v>9</v>
      </c>
      <c r="F6">
        <v>11.500999999999999</v>
      </c>
      <c r="H6" s="15" t="s">
        <v>9</v>
      </c>
      <c r="I6" s="19">
        <f>+SUM(E6,E22,E38,E54,E70,E86,E102,E118,E134,E150,E166,E182)</f>
        <v>0</v>
      </c>
      <c r="J6" s="85">
        <f t="shared" si="0"/>
        <v>0</v>
      </c>
      <c r="L6" s="59" t="s">
        <v>36</v>
      </c>
      <c r="M6" s="60">
        <f>+SUM(F66:F79,F81)</f>
        <v>133.643</v>
      </c>
      <c r="N6" s="62">
        <f t="shared" si="1"/>
        <v>27756461.140000001</v>
      </c>
    </row>
    <row r="7" spans="1:14" x14ac:dyDescent="0.25">
      <c r="A7" s="7" t="s">
        <v>54</v>
      </c>
      <c r="B7" s="7" t="s">
        <v>55</v>
      </c>
      <c r="C7" s="84">
        <v>46023</v>
      </c>
      <c r="D7" s="84" t="s">
        <v>80</v>
      </c>
      <c r="E7" t="s">
        <v>49</v>
      </c>
      <c r="F7">
        <v>9.7750000000000004</v>
      </c>
      <c r="H7" s="15" t="s">
        <v>10</v>
      </c>
      <c r="I7" s="19">
        <f>+SUM(F7,F23,F39,F55,F71,F87,F103,F119,F135,F151,F167,F183)</f>
        <v>83.815000000000012</v>
      </c>
      <c r="J7" s="85">
        <f t="shared" si="0"/>
        <v>8.2208683430117224E-2</v>
      </c>
      <c r="L7" s="59" t="s">
        <v>37</v>
      </c>
      <c r="M7" s="60">
        <v>0</v>
      </c>
      <c r="N7" s="62">
        <f t="shared" si="1"/>
        <v>27756461.140000001</v>
      </c>
    </row>
    <row r="8" spans="1:14" x14ac:dyDescent="0.25">
      <c r="A8" s="7" t="s">
        <v>54</v>
      </c>
      <c r="B8" s="7" t="s">
        <v>55</v>
      </c>
      <c r="C8" s="84">
        <v>46023</v>
      </c>
      <c r="D8" s="84" t="s">
        <v>80</v>
      </c>
      <c r="E8" t="s">
        <v>50</v>
      </c>
      <c r="F8">
        <v>6.4589999999999996</v>
      </c>
      <c r="H8" s="15" t="s">
        <v>11</v>
      </c>
      <c r="I8" s="19">
        <f>+SUM(F8,F24,F40,F56,F72,F88,F104,F120,F136,F152,F168,F184)</f>
        <v>63.014499999999998</v>
      </c>
      <c r="J8" s="85">
        <f t="shared" si="0"/>
        <v>6.1806825532507562E-2</v>
      </c>
      <c r="L8" s="59" t="s">
        <v>38</v>
      </c>
      <c r="M8" s="60">
        <f>+SUM(F98:F113)</f>
        <v>176.31299999999999</v>
      </c>
      <c r="N8" s="62">
        <f t="shared" si="1"/>
        <v>27756461.140000001</v>
      </c>
    </row>
    <row r="9" spans="1:14" x14ac:dyDescent="0.25">
      <c r="A9" s="7" t="s">
        <v>54</v>
      </c>
      <c r="B9" s="7" t="s">
        <v>55</v>
      </c>
      <c r="C9" s="84">
        <v>46023</v>
      </c>
      <c r="D9" s="84" t="s">
        <v>80</v>
      </c>
      <c r="E9" t="s">
        <v>51</v>
      </c>
      <c r="F9">
        <v>0</v>
      </c>
      <c r="H9" s="15" t="s">
        <v>12</v>
      </c>
      <c r="I9" s="19">
        <f>+SUM(F9,F25,F41,F57,F73,F89,F105,F121,F137,F153,F169,F185)</f>
        <v>0</v>
      </c>
      <c r="J9" s="85">
        <f t="shared" si="0"/>
        <v>0</v>
      </c>
      <c r="L9" s="59" t="s">
        <v>39</v>
      </c>
      <c r="M9" s="60">
        <f>+SUM(F114:F129)</f>
        <v>170.477</v>
      </c>
      <c r="N9" s="62">
        <f t="shared" si="1"/>
        <v>27756461.140000001</v>
      </c>
    </row>
    <row r="10" spans="1:14" x14ac:dyDescent="0.25">
      <c r="A10" s="7" t="s">
        <v>54</v>
      </c>
      <c r="B10" s="7" t="s">
        <v>55</v>
      </c>
      <c r="C10" s="84">
        <v>46023</v>
      </c>
      <c r="D10" s="84" t="s">
        <v>80</v>
      </c>
      <c r="E10" t="s">
        <v>52</v>
      </c>
      <c r="F10">
        <v>4.0404999999999998</v>
      </c>
      <c r="H10" s="15" t="s">
        <v>13</v>
      </c>
      <c r="I10" s="19">
        <f>+SUM(F10,F26,F42,F58,F74,F90,F106,F122,F138,F154,F170,F186)</f>
        <v>30.050500000000003</v>
      </c>
      <c r="J10" s="85">
        <f t="shared" si="0"/>
        <v>2.9474581416413979E-2</v>
      </c>
      <c r="L10" s="59" t="s">
        <v>40</v>
      </c>
      <c r="M10" s="60">
        <f>+SUM(F130:F145)</f>
        <v>0</v>
      </c>
      <c r="N10" s="62">
        <f t="shared" si="1"/>
        <v>27756461.140000001</v>
      </c>
    </row>
    <row r="11" spans="1:14" x14ac:dyDescent="0.25">
      <c r="A11" s="7" t="s">
        <v>54</v>
      </c>
      <c r="B11" s="7" t="s">
        <v>55</v>
      </c>
      <c r="C11" s="84">
        <v>46023</v>
      </c>
      <c r="D11" s="84" t="s">
        <v>80</v>
      </c>
      <c r="E11" t="s">
        <v>74</v>
      </c>
      <c r="F11">
        <v>1.36</v>
      </c>
      <c r="H11" s="15" t="s">
        <v>74</v>
      </c>
      <c r="I11" s="19">
        <f>+SUM(F11,F27,F43,F59,F75,F91,F107,F123,F139,F155,F171,F187)</f>
        <v>8.5599999999999987</v>
      </c>
      <c r="J11" s="85">
        <f t="shared" si="0"/>
        <v>8.395947386050269E-3</v>
      </c>
      <c r="L11" s="59" t="s">
        <v>41</v>
      </c>
      <c r="M11" s="60">
        <f>+SUM(F146:F161)</f>
        <v>0</v>
      </c>
      <c r="N11" s="62">
        <f t="shared" si="1"/>
        <v>27756461.140000001</v>
      </c>
    </row>
    <row r="12" spans="1:14" x14ac:dyDescent="0.25">
      <c r="A12" s="7" t="s">
        <v>54</v>
      </c>
      <c r="B12" s="7" t="s">
        <v>55</v>
      </c>
      <c r="C12" s="84">
        <v>46023</v>
      </c>
      <c r="D12" s="84" t="s">
        <v>80</v>
      </c>
      <c r="E12" t="s">
        <v>14</v>
      </c>
      <c r="F12">
        <v>2.3161</v>
      </c>
      <c r="H12" s="15" t="s">
        <v>14</v>
      </c>
      <c r="I12" s="19">
        <f>+SUM(F12,F28,F44,F60,F76,F92,F108,F124,F140,F156,F172,F188)</f>
        <v>17.351100000000002</v>
      </c>
      <c r="J12" s="85">
        <f t="shared" si="0"/>
        <v>1.7018565734824399E-2</v>
      </c>
      <c r="L12" s="59" t="s">
        <v>42</v>
      </c>
      <c r="M12" s="60">
        <f>+SUM(F162:F177)</f>
        <v>0</v>
      </c>
      <c r="N12" s="62">
        <f t="shared" si="1"/>
        <v>27756461.140000001</v>
      </c>
    </row>
    <row r="13" spans="1:14" x14ac:dyDescent="0.25">
      <c r="A13" s="7" t="s">
        <v>54</v>
      </c>
      <c r="B13" s="7" t="s">
        <v>55</v>
      </c>
      <c r="C13" s="84">
        <v>46023</v>
      </c>
      <c r="D13" s="84" t="s">
        <v>80</v>
      </c>
      <c r="E13" t="s">
        <v>53</v>
      </c>
      <c r="F13">
        <v>6.0514999999999999</v>
      </c>
      <c r="H13" s="15" t="s">
        <v>15</v>
      </c>
      <c r="I13" s="19">
        <f>+SUM(F13,F29,F45,F61,F77,F93,F109,F125,F141,F157,F173,F189)</f>
        <v>47.518999999999998</v>
      </c>
      <c r="J13" s="85">
        <f t="shared" si="0"/>
        <v>4.660829717730406E-2</v>
      </c>
      <c r="L13" s="59" t="s">
        <v>43</v>
      </c>
      <c r="M13" s="60">
        <f>+SUM(F178:F193)</f>
        <v>0</v>
      </c>
      <c r="N13" s="62">
        <f t="shared" si="1"/>
        <v>27756461.140000001</v>
      </c>
    </row>
    <row r="14" spans="1:14" ht="18.75" x14ac:dyDescent="0.3">
      <c r="A14" s="7" t="s">
        <v>54</v>
      </c>
      <c r="B14" s="7" t="s">
        <v>55</v>
      </c>
      <c r="C14" s="84">
        <v>46023</v>
      </c>
      <c r="D14" s="84" t="s">
        <v>80</v>
      </c>
      <c r="E14" t="s">
        <v>16</v>
      </c>
      <c r="F14">
        <v>4.2140000000000004</v>
      </c>
      <c r="H14" s="15" t="s">
        <v>16</v>
      </c>
      <c r="I14" s="19">
        <f>+SUM(F14,F30,F46,F62,F78,F94,F110,F126,F142,F158,F174,F190)</f>
        <v>37.481999999999999</v>
      </c>
      <c r="J14" s="85">
        <f t="shared" si="0"/>
        <v>3.6763656533170118E-2</v>
      </c>
      <c r="L14" s="55" t="s">
        <v>29</v>
      </c>
      <c r="M14" s="56">
        <f>+SUM(M2:M13)</f>
        <v>1042.1690000000001</v>
      </c>
      <c r="N14" s="63">
        <f>+SUM(N2:N13,N15)</f>
        <v>333077533.67999989</v>
      </c>
    </row>
    <row r="15" spans="1:14" ht="15.75" thickBot="1" x14ac:dyDescent="0.3">
      <c r="A15" s="7" t="s">
        <v>54</v>
      </c>
      <c r="B15" s="7" t="s">
        <v>55</v>
      </c>
      <c r="C15" s="84">
        <v>46023</v>
      </c>
      <c r="D15" s="84" t="s">
        <v>80</v>
      </c>
      <c r="E15" t="s">
        <v>17</v>
      </c>
      <c r="F15">
        <v>47.881999999999998</v>
      </c>
      <c r="H15" s="15" t="s">
        <v>17</v>
      </c>
      <c r="I15" s="19">
        <f>+SUM(F15,F31,F47,F63,F79,F95,F111,F127,F143,F159,F175,F191)</f>
        <v>224.8005</v>
      </c>
      <c r="J15" s="85">
        <f t="shared" si="0"/>
        <v>0.22049219279880769</v>
      </c>
      <c r="L15" s="57"/>
      <c r="M15" s="58"/>
      <c r="N15" s="62"/>
    </row>
    <row r="16" spans="1:14" x14ac:dyDescent="0.25">
      <c r="A16" s="7" t="s">
        <v>54</v>
      </c>
      <c r="B16" s="7" t="s">
        <v>55</v>
      </c>
      <c r="C16" s="84">
        <v>46023</v>
      </c>
      <c r="D16" s="84" t="s">
        <v>80</v>
      </c>
      <c r="E16" t="s">
        <v>0</v>
      </c>
      <c r="F16">
        <v>42.394500000000001</v>
      </c>
      <c r="H16" s="15" t="s">
        <v>0</v>
      </c>
      <c r="I16" s="19">
        <f>+SUM(E16,E32,E48,E64,E80,E96,E112,E128,E144,E160,E176,E192)</f>
        <v>0</v>
      </c>
      <c r="J16" s="85">
        <f t="shared" si="0"/>
        <v>0</v>
      </c>
      <c r="L16" s="52"/>
    </row>
    <row r="17" spans="1:14" x14ac:dyDescent="0.25">
      <c r="A17" s="7" t="s">
        <v>54</v>
      </c>
      <c r="B17" s="7" t="s">
        <v>55</v>
      </c>
      <c r="C17" s="84">
        <v>46023</v>
      </c>
      <c r="D17" s="84" t="s">
        <v>80</v>
      </c>
      <c r="E17" t="s">
        <v>44</v>
      </c>
      <c r="F17">
        <v>0.89100000000000001</v>
      </c>
      <c r="H17" s="15" t="s">
        <v>44</v>
      </c>
      <c r="I17" s="19">
        <f>+SUM(E17,E33,E49,E65,E81,E97,E113,E129,E145,E161,E177,E193)</f>
        <v>0</v>
      </c>
      <c r="J17" s="85">
        <f t="shared" si="0"/>
        <v>0</v>
      </c>
      <c r="N17" s="69"/>
    </row>
    <row r="18" spans="1:14" x14ac:dyDescent="0.25">
      <c r="A18" s="7" t="s">
        <v>57</v>
      </c>
      <c r="B18" s="7" t="s">
        <v>55</v>
      </c>
      <c r="C18" s="84">
        <v>46054</v>
      </c>
      <c r="D18" s="84">
        <v>46081</v>
      </c>
      <c r="E18" t="s">
        <v>5</v>
      </c>
      <c r="F18">
        <v>5.8784999999999998</v>
      </c>
      <c r="H18" s="43" t="s">
        <v>29</v>
      </c>
      <c r="I18" s="44">
        <f>+SUM(I3:I15)</f>
        <v>1019.5395000000001</v>
      </c>
      <c r="J18" s="85">
        <f t="shared" si="0"/>
        <v>1</v>
      </c>
      <c r="N18" s="61"/>
    </row>
    <row r="19" spans="1:14" x14ac:dyDescent="0.25">
      <c r="A19" s="7" t="s">
        <v>57</v>
      </c>
      <c r="B19" s="7" t="s">
        <v>55</v>
      </c>
      <c r="C19" s="84">
        <v>46054</v>
      </c>
      <c r="D19" s="84">
        <v>46081</v>
      </c>
      <c r="E19" t="s">
        <v>46</v>
      </c>
      <c r="F19">
        <v>0.42299999999999999</v>
      </c>
      <c r="N19" s="69"/>
    </row>
    <row r="20" spans="1:14" x14ac:dyDescent="0.25">
      <c r="A20" s="7" t="s">
        <v>57</v>
      </c>
      <c r="B20" s="7" t="s">
        <v>55</v>
      </c>
      <c r="C20" s="84">
        <v>46054</v>
      </c>
      <c r="D20" s="84">
        <v>46081</v>
      </c>
      <c r="E20" t="s">
        <v>48</v>
      </c>
      <c r="F20">
        <v>33.843499999999999</v>
      </c>
      <c r="N20" s="61"/>
    </row>
    <row r="21" spans="1:14" x14ac:dyDescent="0.25">
      <c r="A21" s="7" t="s">
        <v>57</v>
      </c>
      <c r="B21" s="7" t="s">
        <v>55</v>
      </c>
      <c r="C21" s="84">
        <v>46054</v>
      </c>
      <c r="D21" s="84">
        <v>46081</v>
      </c>
      <c r="E21" t="s">
        <v>8</v>
      </c>
      <c r="F21">
        <v>17.883500000000002</v>
      </c>
      <c r="N21" s="61"/>
    </row>
    <row r="22" spans="1:14" x14ac:dyDescent="0.25">
      <c r="A22" s="7" t="s">
        <v>57</v>
      </c>
      <c r="B22" s="7" t="s">
        <v>55</v>
      </c>
      <c r="C22" s="84">
        <v>46054</v>
      </c>
      <c r="D22" s="84">
        <v>46081</v>
      </c>
      <c r="E22" t="s">
        <v>9</v>
      </c>
      <c r="F22">
        <v>10.0055</v>
      </c>
      <c r="N22" s="61"/>
    </row>
    <row r="23" spans="1:14" x14ac:dyDescent="0.25">
      <c r="A23" s="7" t="s">
        <v>57</v>
      </c>
      <c r="B23" s="7" t="s">
        <v>55</v>
      </c>
      <c r="C23" s="84">
        <v>46054</v>
      </c>
      <c r="D23" s="84">
        <v>46081</v>
      </c>
      <c r="E23" t="s">
        <v>49</v>
      </c>
      <c r="F23">
        <v>6.8055000000000003</v>
      </c>
      <c r="I23" s="3"/>
      <c r="J23" s="3"/>
      <c r="K23" s="3"/>
      <c r="N23" s="61"/>
    </row>
    <row r="24" spans="1:14" x14ac:dyDescent="0.25">
      <c r="A24" s="7" t="s">
        <v>57</v>
      </c>
      <c r="B24" s="7" t="s">
        <v>55</v>
      </c>
      <c r="C24" s="84">
        <v>46054</v>
      </c>
      <c r="D24" s="84">
        <v>46081</v>
      </c>
      <c r="E24" t="s">
        <v>50</v>
      </c>
      <c r="F24">
        <v>5.4729999999999999</v>
      </c>
      <c r="N24" s="61"/>
    </row>
    <row r="25" spans="1:14" x14ac:dyDescent="0.25">
      <c r="A25" s="7" t="s">
        <v>57</v>
      </c>
      <c r="B25" s="7" t="s">
        <v>55</v>
      </c>
      <c r="C25" s="84">
        <v>46054</v>
      </c>
      <c r="D25" s="84">
        <v>46081</v>
      </c>
      <c r="E25" t="s">
        <v>51</v>
      </c>
      <c r="F25">
        <v>0</v>
      </c>
      <c r="N25" s="61"/>
    </row>
    <row r="26" spans="1:14" x14ac:dyDescent="0.25">
      <c r="A26" s="7" t="s">
        <v>57</v>
      </c>
      <c r="B26" s="7" t="s">
        <v>55</v>
      </c>
      <c r="C26" s="84">
        <v>46054</v>
      </c>
      <c r="D26" s="84">
        <v>46081</v>
      </c>
      <c r="E26" t="s">
        <v>52</v>
      </c>
      <c r="F26">
        <v>3.3210000000000002</v>
      </c>
      <c r="N26" s="61"/>
    </row>
    <row r="27" spans="1:14" x14ac:dyDescent="0.25">
      <c r="A27" s="7" t="s">
        <v>57</v>
      </c>
      <c r="B27" s="7" t="s">
        <v>55</v>
      </c>
      <c r="C27" s="84">
        <v>46054</v>
      </c>
      <c r="D27" s="84">
        <v>46081</v>
      </c>
      <c r="E27" t="s">
        <v>74</v>
      </c>
      <c r="F27">
        <v>1.36</v>
      </c>
      <c r="N27" s="61"/>
    </row>
    <row r="28" spans="1:14" x14ac:dyDescent="0.25">
      <c r="A28" s="7" t="s">
        <v>57</v>
      </c>
      <c r="B28" s="7" t="s">
        <v>55</v>
      </c>
      <c r="C28" s="84">
        <v>46054</v>
      </c>
      <c r="D28" s="84">
        <v>46081</v>
      </c>
      <c r="E28" t="s">
        <v>14</v>
      </c>
      <c r="F28">
        <v>1.4550000000000001</v>
      </c>
      <c r="N28" s="61"/>
    </row>
    <row r="29" spans="1:14" x14ac:dyDescent="0.25">
      <c r="A29" s="7" t="s">
        <v>57</v>
      </c>
      <c r="B29" s="7" t="s">
        <v>55</v>
      </c>
      <c r="C29" s="84">
        <v>46054</v>
      </c>
      <c r="D29" s="84">
        <v>46081</v>
      </c>
      <c r="E29" t="s">
        <v>53</v>
      </c>
      <c r="F29">
        <v>4.8365</v>
      </c>
      <c r="N29" s="61"/>
    </row>
    <row r="30" spans="1:14" x14ac:dyDescent="0.25">
      <c r="A30" s="7" t="s">
        <v>57</v>
      </c>
      <c r="B30" s="7" t="s">
        <v>55</v>
      </c>
      <c r="C30" s="84">
        <v>46054</v>
      </c>
      <c r="D30" s="84">
        <v>46081</v>
      </c>
      <c r="E30" t="s">
        <v>16</v>
      </c>
      <c r="F30">
        <v>3.7490000000000001</v>
      </c>
      <c r="N30" s="64"/>
    </row>
    <row r="31" spans="1:14" x14ac:dyDescent="0.25">
      <c r="A31" s="7" t="s">
        <v>57</v>
      </c>
      <c r="B31" s="7" t="s">
        <v>55</v>
      </c>
      <c r="C31" s="84">
        <v>46054</v>
      </c>
      <c r="D31" s="84">
        <v>46081</v>
      </c>
      <c r="E31" t="s">
        <v>17</v>
      </c>
      <c r="F31">
        <v>24.372</v>
      </c>
    </row>
    <row r="32" spans="1:14" x14ac:dyDescent="0.25">
      <c r="A32" s="7" t="s">
        <v>57</v>
      </c>
      <c r="B32" s="7" t="s">
        <v>55</v>
      </c>
      <c r="C32" s="84">
        <v>46054</v>
      </c>
      <c r="D32" s="84">
        <v>46081</v>
      </c>
      <c r="E32" t="s">
        <v>0</v>
      </c>
      <c r="F32">
        <v>28.381</v>
      </c>
    </row>
    <row r="33" spans="1:15" x14ac:dyDescent="0.25">
      <c r="A33" s="7" t="s">
        <v>57</v>
      </c>
      <c r="B33" s="7" t="s">
        <v>55</v>
      </c>
      <c r="C33" s="84">
        <v>46054</v>
      </c>
      <c r="D33" s="84">
        <v>46081</v>
      </c>
      <c r="E33" t="s">
        <v>44</v>
      </c>
      <c r="F33">
        <v>0.498</v>
      </c>
      <c r="M33" s="54"/>
      <c r="N33" s="54"/>
    </row>
    <row r="34" spans="1:15" x14ac:dyDescent="0.25">
      <c r="A34" s="7" t="s">
        <v>58</v>
      </c>
      <c r="B34" s="7" t="s">
        <v>55</v>
      </c>
      <c r="C34" s="84">
        <v>46082</v>
      </c>
      <c r="D34" s="84">
        <v>46112</v>
      </c>
      <c r="E34" t="s">
        <v>5</v>
      </c>
      <c r="F34">
        <v>4.4705000000000004</v>
      </c>
      <c r="O34" s="53"/>
    </row>
    <row r="35" spans="1:15" x14ac:dyDescent="0.25">
      <c r="A35" s="7" t="s">
        <v>58</v>
      </c>
      <c r="B35" s="7" t="s">
        <v>55</v>
      </c>
      <c r="C35" s="84">
        <v>46082</v>
      </c>
      <c r="D35" s="84">
        <v>46112</v>
      </c>
      <c r="E35" t="s">
        <v>46</v>
      </c>
      <c r="F35">
        <v>0.27500000000000002</v>
      </c>
    </row>
    <row r="36" spans="1:15" x14ac:dyDescent="0.25">
      <c r="A36" s="7" t="s">
        <v>58</v>
      </c>
      <c r="B36" s="7" t="s">
        <v>55</v>
      </c>
      <c r="C36" s="84">
        <v>46082</v>
      </c>
      <c r="D36" s="84">
        <v>46112</v>
      </c>
      <c r="E36" t="s">
        <v>48</v>
      </c>
      <c r="F36">
        <v>45.758000000000003</v>
      </c>
    </row>
    <row r="37" spans="1:15" x14ac:dyDescent="0.25">
      <c r="A37" s="7" t="s">
        <v>58</v>
      </c>
      <c r="B37" s="7" t="s">
        <v>55</v>
      </c>
      <c r="C37" s="84">
        <v>46082</v>
      </c>
      <c r="D37" s="84">
        <v>46112</v>
      </c>
      <c r="E37" t="s">
        <v>8</v>
      </c>
      <c r="F37">
        <v>22.279</v>
      </c>
    </row>
    <row r="38" spans="1:15" x14ac:dyDescent="0.25">
      <c r="A38" s="7" t="s">
        <v>58</v>
      </c>
      <c r="B38" s="7" t="s">
        <v>55</v>
      </c>
      <c r="C38" s="84">
        <v>46082</v>
      </c>
      <c r="D38" s="84">
        <v>46112</v>
      </c>
      <c r="E38" t="s">
        <v>9</v>
      </c>
      <c r="F38">
        <v>6.3804999999999996</v>
      </c>
    </row>
    <row r="39" spans="1:15" x14ac:dyDescent="0.25">
      <c r="A39" s="7" t="s">
        <v>58</v>
      </c>
      <c r="B39" s="7" t="s">
        <v>55</v>
      </c>
      <c r="C39" s="84">
        <v>46082</v>
      </c>
      <c r="D39" s="84">
        <v>46112</v>
      </c>
      <c r="E39" t="s">
        <v>49</v>
      </c>
      <c r="F39">
        <v>10.56</v>
      </c>
    </row>
    <row r="40" spans="1:15" x14ac:dyDescent="0.25">
      <c r="A40" s="7" t="s">
        <v>58</v>
      </c>
      <c r="B40" s="7" t="s">
        <v>55</v>
      </c>
      <c r="C40" s="84">
        <v>46082</v>
      </c>
      <c r="D40" s="84">
        <v>46112</v>
      </c>
      <c r="E40" t="s">
        <v>50</v>
      </c>
      <c r="F40">
        <v>7.1965000000000003</v>
      </c>
    </row>
    <row r="41" spans="1:15" x14ac:dyDescent="0.25">
      <c r="A41" s="7" t="s">
        <v>58</v>
      </c>
      <c r="B41" s="7" t="s">
        <v>55</v>
      </c>
      <c r="C41" s="84">
        <v>46082</v>
      </c>
      <c r="D41" s="84">
        <v>46112</v>
      </c>
      <c r="E41" t="s">
        <v>51</v>
      </c>
      <c r="F41">
        <v>0</v>
      </c>
    </row>
    <row r="42" spans="1:15" x14ac:dyDescent="0.25">
      <c r="A42" s="7" t="s">
        <v>58</v>
      </c>
      <c r="B42" s="7" t="s">
        <v>55</v>
      </c>
      <c r="C42" s="84">
        <v>46082</v>
      </c>
      <c r="D42" s="84">
        <v>46112</v>
      </c>
      <c r="E42" t="s">
        <v>52</v>
      </c>
      <c r="F42">
        <v>4.6420000000000003</v>
      </c>
    </row>
    <row r="43" spans="1:15" x14ac:dyDescent="0.25">
      <c r="A43" s="7" t="s">
        <v>58</v>
      </c>
      <c r="B43" s="7" t="s">
        <v>55</v>
      </c>
      <c r="C43" s="84">
        <v>46082</v>
      </c>
      <c r="D43" s="84">
        <v>46112</v>
      </c>
      <c r="E43" t="s">
        <v>74</v>
      </c>
      <c r="F43">
        <v>0.99</v>
      </c>
      <c r="O43" s="14"/>
    </row>
    <row r="44" spans="1:15" x14ac:dyDescent="0.25">
      <c r="A44" s="7" t="s">
        <v>58</v>
      </c>
      <c r="B44" s="7" t="s">
        <v>55</v>
      </c>
      <c r="C44" s="84">
        <v>46082</v>
      </c>
      <c r="D44" s="84">
        <v>46112</v>
      </c>
      <c r="E44" t="s">
        <v>14</v>
      </c>
      <c r="F44">
        <v>1.62</v>
      </c>
    </row>
    <row r="45" spans="1:15" x14ac:dyDescent="0.25">
      <c r="A45" s="7" t="s">
        <v>58</v>
      </c>
      <c r="B45" s="7" t="s">
        <v>55</v>
      </c>
      <c r="C45" s="84">
        <v>46082</v>
      </c>
      <c r="D45" s="84">
        <v>46112</v>
      </c>
      <c r="E45" t="s">
        <v>53</v>
      </c>
      <c r="F45">
        <v>6.0549999999999997</v>
      </c>
    </row>
    <row r="46" spans="1:15" x14ac:dyDescent="0.25">
      <c r="A46" s="7" t="s">
        <v>58</v>
      </c>
      <c r="B46" s="7" t="s">
        <v>55</v>
      </c>
      <c r="C46" s="84">
        <v>46082</v>
      </c>
      <c r="D46" s="84">
        <v>46112</v>
      </c>
      <c r="E46" t="s">
        <v>16</v>
      </c>
      <c r="F46">
        <v>4.5869999999999997</v>
      </c>
    </row>
    <row r="47" spans="1:15" x14ac:dyDescent="0.25">
      <c r="A47" s="7" t="s">
        <v>58</v>
      </c>
      <c r="B47" s="7" t="s">
        <v>55</v>
      </c>
      <c r="C47" s="84">
        <v>46082</v>
      </c>
      <c r="D47" s="84">
        <v>46112</v>
      </c>
      <c r="E47" t="s">
        <v>17</v>
      </c>
      <c r="F47">
        <v>27.957000000000001</v>
      </c>
    </row>
    <row r="48" spans="1:15" x14ac:dyDescent="0.25">
      <c r="A48" s="7" t="s">
        <v>58</v>
      </c>
      <c r="B48" s="7" t="s">
        <v>55</v>
      </c>
      <c r="C48" s="84">
        <v>46082</v>
      </c>
      <c r="D48" s="84">
        <v>46112</v>
      </c>
      <c r="E48" t="s">
        <v>0</v>
      </c>
      <c r="F48">
        <v>33.6235</v>
      </c>
    </row>
    <row r="49" spans="1:15" x14ac:dyDescent="0.25">
      <c r="A49" s="7" t="s">
        <v>58</v>
      </c>
      <c r="B49" s="7" t="s">
        <v>55</v>
      </c>
      <c r="C49" s="84">
        <v>46082</v>
      </c>
      <c r="D49" s="84">
        <v>46112</v>
      </c>
      <c r="E49" t="s">
        <v>44</v>
      </c>
      <c r="F49">
        <v>0.42899999999999999</v>
      </c>
    </row>
    <row r="50" spans="1:15" x14ac:dyDescent="0.25">
      <c r="A50" s="5" t="s">
        <v>61</v>
      </c>
      <c r="B50" s="7" t="s">
        <v>55</v>
      </c>
      <c r="C50" s="84">
        <v>46113</v>
      </c>
      <c r="D50" s="84">
        <v>46142</v>
      </c>
      <c r="E50" t="s">
        <v>5</v>
      </c>
      <c r="F50">
        <v>3.2850000000000001</v>
      </c>
    </row>
    <row r="51" spans="1:15" x14ac:dyDescent="0.25">
      <c r="A51" s="5" t="s">
        <v>61</v>
      </c>
      <c r="B51" s="7" t="s">
        <v>55</v>
      </c>
      <c r="C51" s="84">
        <v>46113</v>
      </c>
      <c r="D51" s="84">
        <v>46142</v>
      </c>
      <c r="E51" t="s">
        <v>46</v>
      </c>
      <c r="F51">
        <v>0.36099999999999999</v>
      </c>
    </row>
    <row r="52" spans="1:15" x14ac:dyDescent="0.25">
      <c r="A52" s="5" t="s">
        <v>61</v>
      </c>
      <c r="B52" s="7" t="s">
        <v>55</v>
      </c>
      <c r="C52" s="84">
        <v>46113</v>
      </c>
      <c r="D52" s="84">
        <v>46142</v>
      </c>
      <c r="E52" t="s">
        <v>48</v>
      </c>
      <c r="F52">
        <v>41.549500000000002</v>
      </c>
    </row>
    <row r="53" spans="1:15" x14ac:dyDescent="0.25">
      <c r="A53" s="5" t="s">
        <v>61</v>
      </c>
      <c r="B53" s="7" t="s">
        <v>55</v>
      </c>
      <c r="C53" s="84">
        <v>46113</v>
      </c>
      <c r="D53" s="84">
        <v>46142</v>
      </c>
      <c r="E53" t="s">
        <v>8</v>
      </c>
      <c r="F53">
        <v>22.47</v>
      </c>
      <c r="G53" s="9"/>
    </row>
    <row r="54" spans="1:15" x14ac:dyDescent="0.25">
      <c r="A54" s="5" t="s">
        <v>61</v>
      </c>
      <c r="B54" s="7" t="s">
        <v>55</v>
      </c>
      <c r="C54" s="84">
        <v>46113</v>
      </c>
      <c r="D54" s="84">
        <v>46142</v>
      </c>
      <c r="E54" t="s">
        <v>9</v>
      </c>
      <c r="F54">
        <v>5.4664999999999999</v>
      </c>
      <c r="G54" s="9"/>
    </row>
    <row r="55" spans="1:15" x14ac:dyDescent="0.25">
      <c r="A55" s="5" t="s">
        <v>61</v>
      </c>
      <c r="B55" s="7" t="s">
        <v>55</v>
      </c>
      <c r="C55" s="84">
        <v>46113</v>
      </c>
      <c r="D55" s="84">
        <v>46142</v>
      </c>
      <c r="E55" t="s">
        <v>49</v>
      </c>
      <c r="F55">
        <v>10.798500000000001</v>
      </c>
      <c r="G55" s="9"/>
    </row>
    <row r="56" spans="1:15" x14ac:dyDescent="0.25">
      <c r="A56" s="5" t="s">
        <v>61</v>
      </c>
      <c r="B56" s="7" t="s">
        <v>55</v>
      </c>
      <c r="C56" s="84">
        <v>46113</v>
      </c>
      <c r="D56" s="84">
        <v>46142</v>
      </c>
      <c r="E56" t="s">
        <v>50</v>
      </c>
      <c r="F56">
        <v>7.4015000000000004</v>
      </c>
      <c r="G56" s="9"/>
    </row>
    <row r="57" spans="1:15" x14ac:dyDescent="0.25">
      <c r="A57" s="5" t="s">
        <v>61</v>
      </c>
      <c r="B57" s="7" t="s">
        <v>55</v>
      </c>
      <c r="C57" s="84">
        <v>46113</v>
      </c>
      <c r="D57" s="84">
        <v>46142</v>
      </c>
      <c r="E57" t="s">
        <v>51</v>
      </c>
      <c r="F57">
        <v>0</v>
      </c>
      <c r="G57" s="9"/>
      <c r="O57" s="14"/>
    </row>
    <row r="58" spans="1:15" x14ac:dyDescent="0.25">
      <c r="A58" s="5" t="s">
        <v>61</v>
      </c>
      <c r="B58" s="7" t="s">
        <v>55</v>
      </c>
      <c r="C58" s="84">
        <v>46113</v>
      </c>
      <c r="D58" s="84">
        <v>46142</v>
      </c>
      <c r="E58" t="s">
        <v>52</v>
      </c>
      <c r="F58">
        <v>4.1470000000000002</v>
      </c>
      <c r="G58" s="9"/>
    </row>
    <row r="59" spans="1:15" x14ac:dyDescent="0.25">
      <c r="A59" s="5" t="s">
        <v>61</v>
      </c>
      <c r="B59" s="7" t="s">
        <v>55</v>
      </c>
      <c r="C59" s="84">
        <v>46113</v>
      </c>
      <c r="D59" s="84">
        <v>46142</v>
      </c>
      <c r="E59" t="s">
        <v>74</v>
      </c>
      <c r="F59">
        <v>0.73</v>
      </c>
      <c r="G59" s="9"/>
    </row>
    <row r="60" spans="1:15" x14ac:dyDescent="0.25">
      <c r="A60" s="5" t="s">
        <v>61</v>
      </c>
      <c r="B60" s="7" t="s">
        <v>55</v>
      </c>
      <c r="C60" s="84">
        <v>46113</v>
      </c>
      <c r="D60" s="84">
        <v>46142</v>
      </c>
      <c r="E60" t="s">
        <v>14</v>
      </c>
      <c r="F60">
        <v>1.9410000000000001</v>
      </c>
      <c r="G60" s="9"/>
    </row>
    <row r="61" spans="1:15" x14ac:dyDescent="0.25">
      <c r="A61" s="5" t="s">
        <v>61</v>
      </c>
      <c r="B61" s="7" t="s">
        <v>55</v>
      </c>
      <c r="C61" s="84">
        <v>46113</v>
      </c>
      <c r="D61" s="84">
        <v>46142</v>
      </c>
      <c r="E61" t="s">
        <v>53</v>
      </c>
      <c r="F61">
        <v>6.1719999999999997</v>
      </c>
      <c r="G61" s="9"/>
    </row>
    <row r="62" spans="1:15" x14ac:dyDescent="0.25">
      <c r="A62" s="5" t="s">
        <v>61</v>
      </c>
      <c r="B62" s="7" t="s">
        <v>55</v>
      </c>
      <c r="C62" s="84">
        <v>46113</v>
      </c>
      <c r="D62" s="84">
        <v>46142</v>
      </c>
      <c r="E62" t="s">
        <v>16</v>
      </c>
      <c r="F62">
        <v>4.6284999999999998</v>
      </c>
      <c r="G62" s="9"/>
    </row>
    <row r="63" spans="1:15" x14ac:dyDescent="0.25">
      <c r="A63" s="5" t="s">
        <v>61</v>
      </c>
      <c r="B63" s="7" t="s">
        <v>55</v>
      </c>
      <c r="C63" s="84">
        <v>46113</v>
      </c>
      <c r="D63" s="84">
        <v>46142</v>
      </c>
      <c r="E63" t="s">
        <v>17</v>
      </c>
      <c r="F63">
        <v>23.698</v>
      </c>
      <c r="G63" s="9"/>
    </row>
    <row r="64" spans="1:15" x14ac:dyDescent="0.25">
      <c r="A64" s="5" t="s">
        <v>61</v>
      </c>
      <c r="B64" s="7" t="s">
        <v>55</v>
      </c>
      <c r="C64" s="84">
        <v>46113</v>
      </c>
      <c r="D64" s="84">
        <v>46142</v>
      </c>
      <c r="E64" t="s">
        <v>0</v>
      </c>
      <c r="F64">
        <v>33.195</v>
      </c>
      <c r="G64" s="9"/>
    </row>
    <row r="65" spans="1:15" x14ac:dyDescent="0.25">
      <c r="A65" s="5" t="s">
        <v>61</v>
      </c>
      <c r="B65" s="7" t="s">
        <v>55</v>
      </c>
      <c r="C65" s="84">
        <v>46113</v>
      </c>
      <c r="D65" s="84">
        <v>46142</v>
      </c>
      <c r="E65" t="s">
        <v>44</v>
      </c>
      <c r="F65">
        <f>0.0165+0.12</f>
        <v>0.13650000000000001</v>
      </c>
      <c r="G65" s="9"/>
    </row>
    <row r="66" spans="1:15" x14ac:dyDescent="0.25">
      <c r="A66" s="5" t="s">
        <v>64</v>
      </c>
      <c r="B66" s="7" t="s">
        <v>55</v>
      </c>
      <c r="C66" s="84">
        <v>46143</v>
      </c>
      <c r="D66" s="84">
        <v>46173</v>
      </c>
      <c r="E66" t="s">
        <v>5</v>
      </c>
      <c r="F66">
        <v>3.1469999999999998</v>
      </c>
      <c r="G66" s="9"/>
    </row>
    <row r="67" spans="1:15" x14ac:dyDescent="0.25">
      <c r="A67" s="5" t="s">
        <v>64</v>
      </c>
      <c r="B67" s="7" t="s">
        <v>55</v>
      </c>
      <c r="C67" s="84">
        <v>46143</v>
      </c>
      <c r="D67" s="84">
        <v>46173</v>
      </c>
      <c r="E67" t="s">
        <v>46</v>
      </c>
      <c r="F67">
        <v>0.106</v>
      </c>
      <c r="G67" s="9"/>
    </row>
    <row r="68" spans="1:15" x14ac:dyDescent="0.25">
      <c r="A68" s="5" t="s">
        <v>64</v>
      </c>
      <c r="B68" s="7" t="s">
        <v>55</v>
      </c>
      <c r="C68" s="84">
        <v>46143</v>
      </c>
      <c r="D68" s="84">
        <v>46173</v>
      </c>
      <c r="E68" t="s">
        <v>48</v>
      </c>
      <c r="F68">
        <v>38.981499999999997</v>
      </c>
      <c r="G68" s="9"/>
    </row>
    <row r="69" spans="1:15" x14ac:dyDescent="0.25">
      <c r="A69" s="5" t="s">
        <v>64</v>
      </c>
      <c r="B69" s="7" t="s">
        <v>55</v>
      </c>
      <c r="C69" s="84">
        <v>46143</v>
      </c>
      <c r="D69" s="84">
        <v>46173</v>
      </c>
      <c r="E69" t="s">
        <v>8</v>
      </c>
      <c r="F69">
        <v>21.030999999999999</v>
      </c>
      <c r="G69" s="9"/>
    </row>
    <row r="70" spans="1:15" x14ac:dyDescent="0.25">
      <c r="A70" s="5" t="s">
        <v>64</v>
      </c>
      <c r="B70" s="7" t="s">
        <v>55</v>
      </c>
      <c r="C70" s="84">
        <v>46143</v>
      </c>
      <c r="D70" s="84">
        <v>46173</v>
      </c>
      <c r="E70" t="s">
        <v>9</v>
      </c>
      <c r="F70">
        <v>5.69</v>
      </c>
      <c r="G70" s="9"/>
    </row>
    <row r="71" spans="1:15" x14ac:dyDescent="0.25">
      <c r="A71" s="5" t="s">
        <v>64</v>
      </c>
      <c r="B71" s="7" t="s">
        <v>55</v>
      </c>
      <c r="C71" s="84">
        <v>46143</v>
      </c>
      <c r="D71" s="84">
        <v>46173</v>
      </c>
      <c r="E71" t="s">
        <v>49</v>
      </c>
      <c r="F71">
        <v>12.034000000000001</v>
      </c>
      <c r="G71" s="9"/>
    </row>
    <row r="72" spans="1:15" x14ac:dyDescent="0.25">
      <c r="A72" s="5" t="s">
        <v>64</v>
      </c>
      <c r="B72" s="7" t="s">
        <v>55</v>
      </c>
      <c r="C72" s="84">
        <v>46143</v>
      </c>
      <c r="D72" s="84">
        <v>46173</v>
      </c>
      <c r="E72" t="s">
        <v>50</v>
      </c>
      <c r="F72">
        <v>9.1984999999999992</v>
      </c>
      <c r="G72" s="9"/>
      <c r="O72" s="14"/>
    </row>
    <row r="73" spans="1:15" x14ac:dyDescent="0.25">
      <c r="A73" s="5" t="s">
        <v>64</v>
      </c>
      <c r="B73" s="7" t="s">
        <v>55</v>
      </c>
      <c r="C73" s="84">
        <v>46143</v>
      </c>
      <c r="D73" s="84">
        <v>46173</v>
      </c>
      <c r="E73" t="s">
        <v>51</v>
      </c>
      <c r="F73">
        <v>0</v>
      </c>
      <c r="G73" s="9"/>
    </row>
    <row r="74" spans="1:15" x14ac:dyDescent="0.25">
      <c r="A74" s="5" t="s">
        <v>64</v>
      </c>
      <c r="B74" s="7" t="s">
        <v>55</v>
      </c>
      <c r="C74" s="84">
        <v>46143</v>
      </c>
      <c r="D74" s="84">
        <v>46173</v>
      </c>
      <c r="E74" t="s">
        <v>52</v>
      </c>
      <c r="F74">
        <v>3.7309999999999999</v>
      </c>
      <c r="G74" s="9"/>
    </row>
    <row r="75" spans="1:15" x14ac:dyDescent="0.25">
      <c r="A75" s="5" t="s">
        <v>64</v>
      </c>
      <c r="B75" s="7" t="s">
        <v>55</v>
      </c>
      <c r="C75" s="84">
        <v>46143</v>
      </c>
      <c r="D75" s="84">
        <v>46173</v>
      </c>
      <c r="E75" t="s">
        <v>74</v>
      </c>
      <c r="F75">
        <v>0.6</v>
      </c>
    </row>
    <row r="76" spans="1:15" x14ac:dyDescent="0.25">
      <c r="A76" s="5" t="s">
        <v>64</v>
      </c>
      <c r="B76" s="7" t="s">
        <v>55</v>
      </c>
      <c r="C76" s="84">
        <v>46143</v>
      </c>
      <c r="D76" s="84">
        <v>46173</v>
      </c>
      <c r="E76" t="s">
        <v>14</v>
      </c>
      <c r="F76">
        <v>2.8675000000000002</v>
      </c>
    </row>
    <row r="77" spans="1:15" x14ac:dyDescent="0.25">
      <c r="A77" s="5" t="s">
        <v>64</v>
      </c>
      <c r="B77" s="7" t="s">
        <v>55</v>
      </c>
      <c r="C77" s="84">
        <v>46143</v>
      </c>
      <c r="D77" s="84">
        <v>46173</v>
      </c>
      <c r="E77" t="s">
        <v>53</v>
      </c>
      <c r="F77">
        <v>6.1520000000000001</v>
      </c>
    </row>
    <row r="78" spans="1:15" x14ac:dyDescent="0.25">
      <c r="A78" s="5" t="s">
        <v>64</v>
      </c>
      <c r="B78" s="7" t="s">
        <v>55</v>
      </c>
      <c r="C78" s="84">
        <v>46143</v>
      </c>
      <c r="D78" s="84">
        <v>46173</v>
      </c>
      <c r="E78" t="s">
        <v>16</v>
      </c>
      <c r="F78">
        <v>4.8304999999999998</v>
      </c>
    </row>
    <row r="79" spans="1:15" x14ac:dyDescent="0.25">
      <c r="A79" s="5" t="s">
        <v>64</v>
      </c>
      <c r="B79" s="7" t="s">
        <v>55</v>
      </c>
      <c r="C79" s="84">
        <v>46143</v>
      </c>
      <c r="D79" s="84">
        <v>46173</v>
      </c>
      <c r="E79" t="s">
        <v>17</v>
      </c>
      <c r="F79">
        <v>25.126999999999999</v>
      </c>
    </row>
    <row r="80" spans="1:15" x14ac:dyDescent="0.25">
      <c r="A80" s="5" t="s">
        <v>64</v>
      </c>
      <c r="B80" s="7" t="s">
        <v>55</v>
      </c>
      <c r="C80" s="84">
        <v>46143</v>
      </c>
      <c r="D80" s="84">
        <v>46173</v>
      </c>
      <c r="E80" t="s">
        <v>0</v>
      </c>
      <c r="F80">
        <v>33.459000000000003</v>
      </c>
    </row>
    <row r="81" spans="1:6" x14ac:dyDescent="0.25">
      <c r="A81" s="5" t="s">
        <v>64</v>
      </c>
      <c r="B81" s="7" t="s">
        <v>55</v>
      </c>
      <c r="C81" s="84">
        <v>46143</v>
      </c>
      <c r="D81" s="84">
        <v>46173</v>
      </c>
      <c r="E81" t="s">
        <v>44</v>
      </c>
      <c r="F81">
        <v>0.14700000000000002</v>
      </c>
    </row>
    <row r="82" spans="1:6" x14ac:dyDescent="0.25">
      <c r="A82" s="5" t="s">
        <v>62</v>
      </c>
      <c r="B82" s="7" t="s">
        <v>55</v>
      </c>
      <c r="C82" s="84">
        <v>46174</v>
      </c>
      <c r="D82" s="83">
        <v>46203</v>
      </c>
      <c r="E82" t="s">
        <v>5</v>
      </c>
      <c r="F82">
        <v>3.4405000000000001</v>
      </c>
    </row>
    <row r="83" spans="1:6" x14ac:dyDescent="0.25">
      <c r="A83" s="5" t="s">
        <v>62</v>
      </c>
      <c r="B83" s="7" t="s">
        <v>55</v>
      </c>
      <c r="C83" s="84">
        <v>46174</v>
      </c>
      <c r="D83" s="83">
        <v>46203</v>
      </c>
      <c r="E83" t="s">
        <v>46</v>
      </c>
      <c r="F83">
        <v>0.24</v>
      </c>
    </row>
    <row r="84" spans="1:6" x14ac:dyDescent="0.25">
      <c r="A84" s="5" t="s">
        <v>62</v>
      </c>
      <c r="B84" s="7" t="s">
        <v>55</v>
      </c>
      <c r="C84" s="84">
        <v>46174</v>
      </c>
      <c r="D84" s="83">
        <v>46203</v>
      </c>
      <c r="E84" t="s">
        <v>48</v>
      </c>
      <c r="F84">
        <v>42.552500000000002</v>
      </c>
    </row>
    <row r="85" spans="1:6" x14ac:dyDescent="0.25">
      <c r="A85" s="5" t="s">
        <v>62</v>
      </c>
      <c r="B85" s="7" t="s">
        <v>55</v>
      </c>
      <c r="C85" s="84">
        <v>46174</v>
      </c>
      <c r="D85" s="83">
        <v>46203</v>
      </c>
      <c r="E85" t="s">
        <v>8</v>
      </c>
      <c r="F85">
        <v>22.7425</v>
      </c>
    </row>
    <row r="86" spans="1:6" x14ac:dyDescent="0.25">
      <c r="A86" s="5" t="s">
        <v>62</v>
      </c>
      <c r="B86" s="7" t="s">
        <v>55</v>
      </c>
      <c r="C86" s="84">
        <v>46174</v>
      </c>
      <c r="D86" s="83">
        <v>46203</v>
      </c>
      <c r="E86" t="s">
        <v>9</v>
      </c>
      <c r="F86">
        <v>6.4290000000000003</v>
      </c>
    </row>
    <row r="87" spans="1:6" x14ac:dyDescent="0.25">
      <c r="A87" s="5" t="s">
        <v>62</v>
      </c>
      <c r="B87" s="7" t="s">
        <v>55</v>
      </c>
      <c r="C87" s="84">
        <v>46174</v>
      </c>
      <c r="D87" s="83">
        <v>46203</v>
      </c>
      <c r="E87" t="s">
        <v>49</v>
      </c>
      <c r="F87">
        <v>12.569000000000001</v>
      </c>
    </row>
    <row r="88" spans="1:6" x14ac:dyDescent="0.25">
      <c r="A88" s="5" t="s">
        <v>62</v>
      </c>
      <c r="B88" s="7" t="s">
        <v>55</v>
      </c>
      <c r="C88" s="84">
        <v>46174</v>
      </c>
      <c r="D88" s="83">
        <v>46203</v>
      </c>
      <c r="E88" t="s">
        <v>50</v>
      </c>
      <c r="F88">
        <v>9.0809999999999995</v>
      </c>
    </row>
    <row r="89" spans="1:6" x14ac:dyDescent="0.25">
      <c r="A89" s="5" t="s">
        <v>62</v>
      </c>
      <c r="B89" s="7" t="s">
        <v>55</v>
      </c>
      <c r="C89" s="84">
        <v>46174</v>
      </c>
      <c r="D89" s="83">
        <v>46203</v>
      </c>
      <c r="E89" t="s">
        <v>51</v>
      </c>
      <c r="F89">
        <v>0</v>
      </c>
    </row>
    <row r="90" spans="1:6" x14ac:dyDescent="0.25">
      <c r="A90" s="5" t="s">
        <v>62</v>
      </c>
      <c r="B90" s="7" t="s">
        <v>55</v>
      </c>
      <c r="C90" s="84">
        <v>46174</v>
      </c>
      <c r="D90" s="83">
        <v>46203</v>
      </c>
      <c r="E90" t="s">
        <v>52</v>
      </c>
      <c r="F90">
        <v>4.343</v>
      </c>
    </row>
    <row r="91" spans="1:6" x14ac:dyDescent="0.25">
      <c r="A91" s="5" t="s">
        <v>62</v>
      </c>
      <c r="B91" s="7" t="s">
        <v>55</v>
      </c>
      <c r="C91" s="84">
        <v>46174</v>
      </c>
      <c r="D91" s="83">
        <v>46203</v>
      </c>
      <c r="E91" t="s">
        <v>74</v>
      </c>
      <c r="F91">
        <v>0.11</v>
      </c>
    </row>
    <row r="92" spans="1:6" x14ac:dyDescent="0.25">
      <c r="A92" s="5" t="s">
        <v>62</v>
      </c>
      <c r="B92" s="7" t="s">
        <v>55</v>
      </c>
      <c r="C92" s="84">
        <v>46174</v>
      </c>
      <c r="D92" s="83">
        <v>46203</v>
      </c>
      <c r="E92" t="s">
        <v>14</v>
      </c>
      <c r="F92">
        <v>2.8725000000000001</v>
      </c>
    </row>
    <row r="93" spans="1:6" x14ac:dyDescent="0.25">
      <c r="A93" s="5" t="s">
        <v>62</v>
      </c>
      <c r="B93" s="7" t="s">
        <v>55</v>
      </c>
      <c r="C93" s="84">
        <v>46174</v>
      </c>
      <c r="D93" s="83">
        <v>46203</v>
      </c>
      <c r="E93" t="s">
        <v>53</v>
      </c>
      <c r="F93">
        <v>5.9539999999999997</v>
      </c>
    </row>
    <row r="94" spans="1:6" x14ac:dyDescent="0.25">
      <c r="A94" s="5" t="s">
        <v>62</v>
      </c>
      <c r="B94" s="7" t="s">
        <v>55</v>
      </c>
      <c r="C94" s="84">
        <v>46174</v>
      </c>
      <c r="D94" s="83">
        <v>46203</v>
      </c>
      <c r="E94" t="s">
        <v>16</v>
      </c>
      <c r="F94">
        <v>4.9284999999999997</v>
      </c>
    </row>
    <row r="95" spans="1:6" x14ac:dyDescent="0.25">
      <c r="A95" s="5" t="s">
        <v>62</v>
      </c>
      <c r="B95" s="7" t="s">
        <v>55</v>
      </c>
      <c r="C95" s="84">
        <v>46174</v>
      </c>
      <c r="D95" s="83">
        <v>46203</v>
      </c>
      <c r="E95" t="s">
        <v>17</v>
      </c>
      <c r="F95">
        <v>25.023</v>
      </c>
    </row>
    <row r="96" spans="1:6" x14ac:dyDescent="0.25">
      <c r="A96" s="5" t="s">
        <v>62</v>
      </c>
      <c r="B96" s="7" t="s">
        <v>55</v>
      </c>
      <c r="C96" s="84">
        <v>46174</v>
      </c>
      <c r="D96" s="83">
        <v>46203</v>
      </c>
      <c r="E96" t="s">
        <v>0</v>
      </c>
      <c r="F96">
        <v>34.826000000000001</v>
      </c>
    </row>
    <row r="97" spans="1:6" x14ac:dyDescent="0.25">
      <c r="A97" s="5" t="s">
        <v>62</v>
      </c>
      <c r="B97" s="7" t="s">
        <v>55</v>
      </c>
      <c r="C97" s="84">
        <v>46174</v>
      </c>
      <c r="D97" s="83">
        <v>46203</v>
      </c>
      <c r="E97" t="s">
        <v>44</v>
      </c>
      <c r="F97">
        <v>0.22650000000000001</v>
      </c>
    </row>
    <row r="98" spans="1:6" x14ac:dyDescent="0.25">
      <c r="A98" s="7" t="s">
        <v>65</v>
      </c>
      <c r="B98" s="7" t="s">
        <v>55</v>
      </c>
      <c r="C98" s="84">
        <v>46204</v>
      </c>
      <c r="D98" s="83">
        <v>46234</v>
      </c>
      <c r="E98" t="s">
        <v>5</v>
      </c>
      <c r="F98">
        <v>3.4329999999999998</v>
      </c>
    </row>
    <row r="99" spans="1:6" x14ac:dyDescent="0.25">
      <c r="A99" s="7" t="s">
        <v>65</v>
      </c>
      <c r="B99" s="7" t="s">
        <v>55</v>
      </c>
      <c r="C99" s="84">
        <v>46204</v>
      </c>
      <c r="D99" s="83">
        <v>46234</v>
      </c>
      <c r="E99" t="s">
        <v>46</v>
      </c>
      <c r="F99">
        <v>0.14000000000000001</v>
      </c>
    </row>
    <row r="100" spans="1:6" x14ac:dyDescent="0.25">
      <c r="A100" s="7" t="s">
        <v>65</v>
      </c>
      <c r="B100" s="7" t="s">
        <v>55</v>
      </c>
      <c r="C100" s="84">
        <v>46204</v>
      </c>
      <c r="D100" s="83">
        <v>46234</v>
      </c>
      <c r="E100" t="s">
        <v>48</v>
      </c>
      <c r="F100">
        <v>46.343499999999999</v>
      </c>
    </row>
    <row r="101" spans="1:6" x14ac:dyDescent="0.25">
      <c r="A101" s="7" t="s">
        <v>65</v>
      </c>
      <c r="B101" s="7" t="s">
        <v>55</v>
      </c>
      <c r="C101" s="84">
        <v>46204</v>
      </c>
      <c r="D101" s="83">
        <v>46234</v>
      </c>
      <c r="E101" t="s">
        <v>8</v>
      </c>
      <c r="F101">
        <v>22.940999999999999</v>
      </c>
    </row>
    <row r="102" spans="1:6" x14ac:dyDescent="0.25">
      <c r="A102" s="7" t="s">
        <v>65</v>
      </c>
      <c r="B102" s="7" t="s">
        <v>55</v>
      </c>
      <c r="C102" s="84">
        <v>46204</v>
      </c>
      <c r="D102" s="83">
        <v>46234</v>
      </c>
      <c r="E102" t="s">
        <v>9</v>
      </c>
      <c r="F102">
        <v>6.2530000000000001</v>
      </c>
    </row>
    <row r="103" spans="1:6" x14ac:dyDescent="0.25">
      <c r="A103" s="7" t="s">
        <v>65</v>
      </c>
      <c r="B103" s="7" t="s">
        <v>55</v>
      </c>
      <c r="C103" s="84">
        <v>46204</v>
      </c>
      <c r="D103" s="83">
        <v>46234</v>
      </c>
      <c r="E103" t="s">
        <v>49</v>
      </c>
      <c r="F103">
        <v>11.6835</v>
      </c>
    </row>
    <row r="104" spans="1:6" x14ac:dyDescent="0.25">
      <c r="A104" s="7" t="s">
        <v>65</v>
      </c>
      <c r="B104" s="7" t="s">
        <v>55</v>
      </c>
      <c r="C104" s="84">
        <v>46204</v>
      </c>
      <c r="D104" s="83">
        <v>46234</v>
      </c>
      <c r="E104" t="s">
        <v>50</v>
      </c>
      <c r="F104">
        <v>8.6430000000000007</v>
      </c>
    </row>
    <row r="105" spans="1:6" x14ac:dyDescent="0.25">
      <c r="A105" s="7" t="s">
        <v>65</v>
      </c>
      <c r="B105" s="7" t="s">
        <v>55</v>
      </c>
      <c r="C105" s="84">
        <v>46204</v>
      </c>
      <c r="D105" s="83">
        <v>46234</v>
      </c>
      <c r="E105" t="s">
        <v>51</v>
      </c>
      <c r="F105">
        <v>0</v>
      </c>
    </row>
    <row r="106" spans="1:6" x14ac:dyDescent="0.25">
      <c r="A106" s="7" t="s">
        <v>65</v>
      </c>
      <c r="B106" s="7" t="s">
        <v>55</v>
      </c>
      <c r="C106" s="84">
        <v>46204</v>
      </c>
      <c r="D106" s="83">
        <v>46234</v>
      </c>
      <c r="E106" t="s">
        <v>52</v>
      </c>
      <c r="F106">
        <v>4.0114999999999998</v>
      </c>
    </row>
    <row r="107" spans="1:6" x14ac:dyDescent="0.25">
      <c r="A107" s="7" t="s">
        <v>65</v>
      </c>
      <c r="B107" s="7" t="s">
        <v>55</v>
      </c>
      <c r="C107" s="84">
        <v>46204</v>
      </c>
      <c r="D107" s="83">
        <v>46234</v>
      </c>
      <c r="E107" t="s">
        <v>74</v>
      </c>
      <c r="F107">
        <v>0.26</v>
      </c>
    </row>
    <row r="108" spans="1:6" x14ac:dyDescent="0.25">
      <c r="A108" s="7" t="s">
        <v>65</v>
      </c>
      <c r="B108" s="7" t="s">
        <v>55</v>
      </c>
      <c r="C108" s="84">
        <v>46204</v>
      </c>
      <c r="D108" s="83">
        <v>46234</v>
      </c>
      <c r="E108" t="s">
        <v>14</v>
      </c>
      <c r="F108">
        <v>2.7269999999999999</v>
      </c>
    </row>
    <row r="109" spans="1:6" x14ac:dyDescent="0.25">
      <c r="A109" s="7" t="s">
        <v>65</v>
      </c>
      <c r="B109" s="7" t="s">
        <v>55</v>
      </c>
      <c r="C109" s="84">
        <v>46204</v>
      </c>
      <c r="D109" s="83">
        <v>46234</v>
      </c>
      <c r="E109" t="s">
        <v>53</v>
      </c>
      <c r="F109">
        <v>5.47</v>
      </c>
    </row>
    <row r="110" spans="1:6" x14ac:dyDescent="0.25">
      <c r="A110" s="7" t="s">
        <v>65</v>
      </c>
      <c r="B110" s="7" t="s">
        <v>55</v>
      </c>
      <c r="C110" s="84">
        <v>46204</v>
      </c>
      <c r="D110" s="83">
        <v>46234</v>
      </c>
      <c r="E110" t="s">
        <v>16</v>
      </c>
      <c r="F110">
        <v>4.9870000000000001</v>
      </c>
    </row>
    <row r="111" spans="1:6" x14ac:dyDescent="0.25">
      <c r="A111" s="7" t="s">
        <v>65</v>
      </c>
      <c r="B111" s="7" t="s">
        <v>55</v>
      </c>
      <c r="C111" s="84">
        <v>46204</v>
      </c>
      <c r="D111" s="83">
        <v>46234</v>
      </c>
      <c r="E111" t="s">
        <v>17</v>
      </c>
      <c r="F111">
        <v>23.503499999999999</v>
      </c>
    </row>
    <row r="112" spans="1:6" x14ac:dyDescent="0.25">
      <c r="A112" s="7" t="s">
        <v>65</v>
      </c>
      <c r="B112" s="7" t="s">
        <v>55</v>
      </c>
      <c r="C112" s="84">
        <v>46204</v>
      </c>
      <c r="D112" s="83">
        <v>46234</v>
      </c>
      <c r="E112" t="s">
        <v>0</v>
      </c>
      <c r="F112">
        <v>35.646999999999998</v>
      </c>
    </row>
    <row r="113" spans="1:6" x14ac:dyDescent="0.25">
      <c r="A113" s="7" t="s">
        <v>65</v>
      </c>
      <c r="B113" s="7" t="s">
        <v>55</v>
      </c>
      <c r="C113" s="84">
        <v>46204</v>
      </c>
      <c r="D113" s="83">
        <v>46234</v>
      </c>
      <c r="E113" t="s">
        <v>44</v>
      </c>
      <c r="F113">
        <v>0.27</v>
      </c>
    </row>
    <row r="114" spans="1:6" x14ac:dyDescent="0.25">
      <c r="A114" s="7" t="s">
        <v>66</v>
      </c>
      <c r="B114" s="7" t="s">
        <v>55</v>
      </c>
      <c r="C114" s="84">
        <v>46235</v>
      </c>
      <c r="D114" s="83">
        <v>46265</v>
      </c>
      <c r="E114" t="s">
        <v>5</v>
      </c>
      <c r="F114">
        <v>4.2915000000000001</v>
      </c>
    </row>
    <row r="115" spans="1:6" x14ac:dyDescent="0.25">
      <c r="A115" s="7" t="s">
        <v>66</v>
      </c>
      <c r="B115" s="7" t="s">
        <v>55</v>
      </c>
      <c r="C115" s="84">
        <v>46235</v>
      </c>
      <c r="D115" s="83">
        <v>46265</v>
      </c>
      <c r="E115" t="s">
        <v>46</v>
      </c>
      <c r="F115">
        <v>0</v>
      </c>
    </row>
    <row r="116" spans="1:6" x14ac:dyDescent="0.25">
      <c r="A116" s="7" t="s">
        <v>66</v>
      </c>
      <c r="B116" s="7" t="s">
        <v>55</v>
      </c>
      <c r="C116" s="84">
        <v>46235</v>
      </c>
      <c r="D116" s="83">
        <v>46265</v>
      </c>
      <c r="E116" t="s">
        <v>48</v>
      </c>
      <c r="F116">
        <v>34.979500000000002</v>
      </c>
    </row>
    <row r="117" spans="1:6" x14ac:dyDescent="0.25">
      <c r="A117" s="7" t="s">
        <v>66</v>
      </c>
      <c r="B117" s="7" t="s">
        <v>55</v>
      </c>
      <c r="C117" s="84">
        <v>46235</v>
      </c>
      <c r="D117" s="83">
        <v>46265</v>
      </c>
      <c r="E117" t="s">
        <v>8</v>
      </c>
      <c r="F117">
        <v>27.178999999999998</v>
      </c>
    </row>
    <row r="118" spans="1:6" x14ac:dyDescent="0.25">
      <c r="A118" s="7" t="s">
        <v>66</v>
      </c>
      <c r="B118" s="7" t="s">
        <v>55</v>
      </c>
      <c r="C118" s="84">
        <v>46235</v>
      </c>
      <c r="D118" s="83">
        <v>46265</v>
      </c>
      <c r="E118" t="s">
        <v>9</v>
      </c>
      <c r="F118">
        <v>7.4340000000000002</v>
      </c>
    </row>
    <row r="119" spans="1:6" x14ac:dyDescent="0.25">
      <c r="A119" s="7" t="s">
        <v>66</v>
      </c>
      <c r="B119" s="7" t="s">
        <v>55</v>
      </c>
      <c r="C119" s="84">
        <v>46235</v>
      </c>
      <c r="D119" s="83">
        <v>46265</v>
      </c>
      <c r="E119" t="s">
        <v>49</v>
      </c>
      <c r="F119">
        <v>9.5894999999999992</v>
      </c>
    </row>
    <row r="120" spans="1:6" x14ac:dyDescent="0.25">
      <c r="A120" s="7" t="s">
        <v>66</v>
      </c>
      <c r="B120" s="7" t="s">
        <v>55</v>
      </c>
      <c r="C120" s="84">
        <v>46235</v>
      </c>
      <c r="D120" s="83">
        <v>46265</v>
      </c>
      <c r="E120" t="s">
        <v>50</v>
      </c>
      <c r="F120">
        <v>9.5619999999999994</v>
      </c>
    </row>
    <row r="121" spans="1:6" x14ac:dyDescent="0.25">
      <c r="A121" s="7" t="s">
        <v>66</v>
      </c>
      <c r="B121" s="7" t="s">
        <v>55</v>
      </c>
      <c r="C121" s="84">
        <v>46235</v>
      </c>
      <c r="D121" s="83">
        <v>46265</v>
      </c>
      <c r="E121" t="s">
        <v>51</v>
      </c>
      <c r="F121">
        <v>0</v>
      </c>
    </row>
    <row r="122" spans="1:6" x14ac:dyDescent="0.25">
      <c r="A122" s="7" t="s">
        <v>66</v>
      </c>
      <c r="B122" s="7" t="s">
        <v>55</v>
      </c>
      <c r="C122" s="84">
        <v>46235</v>
      </c>
      <c r="D122" s="83">
        <v>46265</v>
      </c>
      <c r="E122" t="s">
        <v>52</v>
      </c>
      <c r="F122">
        <v>1.8145</v>
      </c>
    </row>
    <row r="123" spans="1:6" x14ac:dyDescent="0.25">
      <c r="A123" s="7" t="s">
        <v>66</v>
      </c>
      <c r="B123" s="7" t="s">
        <v>55</v>
      </c>
      <c r="C123" s="84">
        <v>46235</v>
      </c>
      <c r="D123" s="83">
        <v>46265</v>
      </c>
      <c r="E123" t="s">
        <v>74</v>
      </c>
      <c r="F123">
        <v>3.15</v>
      </c>
    </row>
    <row r="124" spans="1:6" x14ac:dyDescent="0.25">
      <c r="A124" s="7" t="s">
        <v>66</v>
      </c>
      <c r="B124" s="7" t="s">
        <v>55</v>
      </c>
      <c r="C124" s="84">
        <v>46235</v>
      </c>
      <c r="D124" s="83">
        <v>46265</v>
      </c>
      <c r="E124" t="s">
        <v>14</v>
      </c>
      <c r="F124">
        <v>1.552</v>
      </c>
    </row>
    <row r="125" spans="1:6" x14ac:dyDescent="0.25">
      <c r="A125" s="7" t="s">
        <v>66</v>
      </c>
      <c r="B125" s="7" t="s">
        <v>55</v>
      </c>
      <c r="C125" s="84">
        <v>46235</v>
      </c>
      <c r="D125" s="83">
        <v>46265</v>
      </c>
      <c r="E125" t="s">
        <v>53</v>
      </c>
      <c r="F125">
        <v>6.8280000000000003</v>
      </c>
    </row>
    <row r="126" spans="1:6" x14ac:dyDescent="0.25">
      <c r="A126" s="7" t="s">
        <v>66</v>
      </c>
      <c r="B126" s="7" t="s">
        <v>55</v>
      </c>
      <c r="C126" s="84">
        <v>46235</v>
      </c>
      <c r="D126" s="83">
        <v>46265</v>
      </c>
      <c r="E126" t="s">
        <v>16</v>
      </c>
      <c r="F126">
        <v>5.5575000000000001</v>
      </c>
    </row>
    <row r="127" spans="1:6" x14ac:dyDescent="0.25">
      <c r="A127" s="7" t="s">
        <v>66</v>
      </c>
      <c r="B127" s="7" t="s">
        <v>55</v>
      </c>
      <c r="C127" s="84">
        <v>46235</v>
      </c>
      <c r="D127" s="83">
        <v>46265</v>
      </c>
      <c r="E127" t="s">
        <v>17</v>
      </c>
      <c r="F127">
        <v>27.238</v>
      </c>
    </row>
    <row r="128" spans="1:6" x14ac:dyDescent="0.25">
      <c r="A128" s="7" t="s">
        <v>66</v>
      </c>
      <c r="B128" s="7" t="s">
        <v>55</v>
      </c>
      <c r="C128" s="84">
        <v>46235</v>
      </c>
      <c r="D128" s="83">
        <v>46265</v>
      </c>
      <c r="E128" t="s">
        <v>0</v>
      </c>
      <c r="F128">
        <v>30.891999999999999</v>
      </c>
    </row>
    <row r="129" spans="1:6" x14ac:dyDescent="0.25">
      <c r="A129" s="7" t="s">
        <v>66</v>
      </c>
      <c r="B129" s="7" t="s">
        <v>55</v>
      </c>
      <c r="C129" s="84">
        <v>46235</v>
      </c>
      <c r="D129" s="83">
        <v>46265</v>
      </c>
      <c r="E129" t="s">
        <v>44</v>
      </c>
      <c r="F129">
        <v>0.40949999999999998</v>
      </c>
    </row>
    <row r="130" spans="1:6" hidden="1" x14ac:dyDescent="0.25">
      <c r="A130" s="7" t="s">
        <v>67</v>
      </c>
      <c r="B130" s="7" t="s">
        <v>55</v>
      </c>
      <c r="C130" s="84">
        <v>46266</v>
      </c>
      <c r="D130" s="83">
        <v>46295</v>
      </c>
      <c r="E130" t="s">
        <v>5</v>
      </c>
      <c r="F130"/>
    </row>
    <row r="131" spans="1:6" hidden="1" x14ac:dyDescent="0.25">
      <c r="A131" s="7" t="s">
        <v>67</v>
      </c>
      <c r="B131" s="7" t="s">
        <v>55</v>
      </c>
      <c r="C131" s="84">
        <v>46266</v>
      </c>
      <c r="D131" s="83">
        <v>46295</v>
      </c>
      <c r="E131" t="s">
        <v>46</v>
      </c>
      <c r="F131"/>
    </row>
    <row r="132" spans="1:6" hidden="1" x14ac:dyDescent="0.25">
      <c r="A132" s="7" t="s">
        <v>67</v>
      </c>
      <c r="B132" s="7" t="s">
        <v>55</v>
      </c>
      <c r="C132" s="84">
        <v>46266</v>
      </c>
      <c r="D132" s="83">
        <v>46295</v>
      </c>
      <c r="E132" t="s">
        <v>48</v>
      </c>
      <c r="F132"/>
    </row>
    <row r="133" spans="1:6" hidden="1" x14ac:dyDescent="0.25">
      <c r="A133" s="7" t="s">
        <v>67</v>
      </c>
      <c r="B133" s="7" t="s">
        <v>55</v>
      </c>
      <c r="C133" s="84">
        <v>46266</v>
      </c>
      <c r="D133" s="83">
        <v>46295</v>
      </c>
      <c r="E133" t="s">
        <v>8</v>
      </c>
      <c r="F133"/>
    </row>
    <row r="134" spans="1:6" hidden="1" x14ac:dyDescent="0.25">
      <c r="A134" s="7" t="s">
        <v>67</v>
      </c>
      <c r="B134" s="7" t="s">
        <v>55</v>
      </c>
      <c r="C134" s="84">
        <v>46266</v>
      </c>
      <c r="D134" s="83">
        <v>46295</v>
      </c>
      <c r="E134" t="s">
        <v>9</v>
      </c>
      <c r="F134"/>
    </row>
    <row r="135" spans="1:6" hidden="1" x14ac:dyDescent="0.25">
      <c r="A135" s="7" t="s">
        <v>67</v>
      </c>
      <c r="B135" s="7" t="s">
        <v>55</v>
      </c>
      <c r="C135" s="84">
        <v>46266</v>
      </c>
      <c r="D135" s="83">
        <v>46295</v>
      </c>
      <c r="E135" t="s">
        <v>49</v>
      </c>
      <c r="F135"/>
    </row>
    <row r="136" spans="1:6" hidden="1" x14ac:dyDescent="0.25">
      <c r="A136" s="7" t="s">
        <v>67</v>
      </c>
      <c r="B136" s="7" t="s">
        <v>55</v>
      </c>
      <c r="C136" s="84">
        <v>46266</v>
      </c>
      <c r="D136" s="83">
        <v>46295</v>
      </c>
      <c r="E136" t="s">
        <v>50</v>
      </c>
      <c r="F136"/>
    </row>
    <row r="137" spans="1:6" hidden="1" x14ac:dyDescent="0.25">
      <c r="A137" s="7" t="s">
        <v>67</v>
      </c>
      <c r="B137" s="7" t="s">
        <v>55</v>
      </c>
      <c r="C137" s="84">
        <v>46266</v>
      </c>
      <c r="D137" s="83">
        <v>46295</v>
      </c>
      <c r="E137" t="s">
        <v>51</v>
      </c>
      <c r="F137"/>
    </row>
    <row r="138" spans="1:6" hidden="1" x14ac:dyDescent="0.25">
      <c r="A138" s="7" t="s">
        <v>67</v>
      </c>
      <c r="B138" s="7" t="s">
        <v>55</v>
      </c>
      <c r="C138" s="84">
        <v>46266</v>
      </c>
      <c r="D138" s="83">
        <v>46295</v>
      </c>
      <c r="E138" t="s">
        <v>52</v>
      </c>
      <c r="F138"/>
    </row>
    <row r="139" spans="1:6" hidden="1" x14ac:dyDescent="0.25">
      <c r="A139" s="7" t="s">
        <v>67</v>
      </c>
      <c r="B139" s="7" t="s">
        <v>55</v>
      </c>
      <c r="C139" s="84">
        <v>46266</v>
      </c>
      <c r="D139" s="83">
        <v>46295</v>
      </c>
      <c r="E139" t="s">
        <v>74</v>
      </c>
      <c r="F139"/>
    </row>
    <row r="140" spans="1:6" hidden="1" x14ac:dyDescent="0.25">
      <c r="A140" s="7" t="s">
        <v>67</v>
      </c>
      <c r="B140" s="7" t="s">
        <v>55</v>
      </c>
      <c r="C140" s="84">
        <v>46266</v>
      </c>
      <c r="D140" s="83">
        <v>46295</v>
      </c>
      <c r="E140" t="s">
        <v>14</v>
      </c>
      <c r="F140"/>
    </row>
    <row r="141" spans="1:6" hidden="1" x14ac:dyDescent="0.25">
      <c r="A141" s="7" t="s">
        <v>67</v>
      </c>
      <c r="B141" s="7" t="s">
        <v>55</v>
      </c>
      <c r="C141" s="84">
        <v>46266</v>
      </c>
      <c r="D141" s="83">
        <v>46295</v>
      </c>
      <c r="E141" t="s">
        <v>53</v>
      </c>
      <c r="F141"/>
    </row>
    <row r="142" spans="1:6" hidden="1" x14ac:dyDescent="0.25">
      <c r="A142" s="7" t="s">
        <v>67</v>
      </c>
      <c r="B142" s="7" t="s">
        <v>55</v>
      </c>
      <c r="C142" s="84">
        <v>46266</v>
      </c>
      <c r="D142" s="83">
        <v>46295</v>
      </c>
      <c r="E142" t="s">
        <v>16</v>
      </c>
      <c r="F142"/>
    </row>
    <row r="143" spans="1:6" hidden="1" x14ac:dyDescent="0.25">
      <c r="A143" s="7" t="s">
        <v>67</v>
      </c>
      <c r="B143" s="7" t="s">
        <v>55</v>
      </c>
      <c r="C143" s="84">
        <v>46266</v>
      </c>
      <c r="D143" s="83">
        <v>46295</v>
      </c>
      <c r="E143" t="s">
        <v>17</v>
      </c>
      <c r="F143"/>
    </row>
    <row r="144" spans="1:6" hidden="1" x14ac:dyDescent="0.25">
      <c r="A144" s="7" t="s">
        <v>67</v>
      </c>
      <c r="B144" s="7" t="s">
        <v>55</v>
      </c>
      <c r="C144" s="84">
        <v>46266</v>
      </c>
      <c r="D144" s="83">
        <v>46295</v>
      </c>
      <c r="E144" t="s">
        <v>0</v>
      </c>
      <c r="F144"/>
    </row>
    <row r="145" spans="1:9" hidden="1" x14ac:dyDescent="0.25">
      <c r="A145" s="7" t="s">
        <v>67</v>
      </c>
      <c r="B145" s="7" t="s">
        <v>55</v>
      </c>
      <c r="C145" s="84">
        <v>46266</v>
      </c>
      <c r="D145" s="83">
        <v>46295</v>
      </c>
      <c r="E145" t="s">
        <v>44</v>
      </c>
      <c r="F145"/>
    </row>
    <row r="146" spans="1:9" hidden="1" x14ac:dyDescent="0.25">
      <c r="A146" s="7" t="s">
        <v>68</v>
      </c>
      <c r="B146" s="7" t="s">
        <v>55</v>
      </c>
      <c r="C146" s="84">
        <v>46296</v>
      </c>
      <c r="D146" s="83">
        <v>46326</v>
      </c>
      <c r="E146" t="s">
        <v>5</v>
      </c>
      <c r="F146"/>
    </row>
    <row r="147" spans="1:9" hidden="1" x14ac:dyDescent="0.25">
      <c r="A147" s="7" t="s">
        <v>68</v>
      </c>
      <c r="B147" s="7" t="s">
        <v>55</v>
      </c>
      <c r="C147" s="84">
        <v>46296</v>
      </c>
      <c r="D147" s="83">
        <v>46326</v>
      </c>
      <c r="E147" t="s">
        <v>46</v>
      </c>
      <c r="F147"/>
      <c r="I147"/>
    </row>
    <row r="148" spans="1:9" hidden="1" x14ac:dyDescent="0.25">
      <c r="A148" s="7" t="s">
        <v>68</v>
      </c>
      <c r="B148" s="7" t="s">
        <v>55</v>
      </c>
      <c r="C148" s="84">
        <v>46296</v>
      </c>
      <c r="D148" s="83">
        <v>46326</v>
      </c>
      <c r="E148" t="s">
        <v>48</v>
      </c>
      <c r="F148"/>
    </row>
    <row r="149" spans="1:9" hidden="1" x14ac:dyDescent="0.25">
      <c r="A149" s="7" t="s">
        <v>68</v>
      </c>
      <c r="B149" s="7" t="s">
        <v>55</v>
      </c>
      <c r="C149" s="84">
        <v>46296</v>
      </c>
      <c r="D149" s="83">
        <v>46326</v>
      </c>
      <c r="E149" t="s">
        <v>8</v>
      </c>
      <c r="F149"/>
    </row>
    <row r="150" spans="1:9" hidden="1" x14ac:dyDescent="0.25">
      <c r="A150" s="7" t="s">
        <v>68</v>
      </c>
      <c r="B150" s="7" t="s">
        <v>55</v>
      </c>
      <c r="C150" s="84">
        <v>46296</v>
      </c>
      <c r="D150" s="83">
        <v>46326</v>
      </c>
      <c r="E150" t="s">
        <v>9</v>
      </c>
      <c r="F150"/>
    </row>
    <row r="151" spans="1:9" hidden="1" x14ac:dyDescent="0.25">
      <c r="A151" s="7" t="s">
        <v>68</v>
      </c>
      <c r="B151" s="7" t="s">
        <v>55</v>
      </c>
      <c r="C151" s="84">
        <v>46296</v>
      </c>
      <c r="D151" s="83">
        <v>46326</v>
      </c>
      <c r="E151" t="s">
        <v>49</v>
      </c>
      <c r="F151"/>
    </row>
    <row r="152" spans="1:9" hidden="1" x14ac:dyDescent="0.25">
      <c r="A152" s="7" t="s">
        <v>68</v>
      </c>
      <c r="B152" s="7" t="s">
        <v>55</v>
      </c>
      <c r="C152" s="84">
        <v>46296</v>
      </c>
      <c r="D152" s="83">
        <v>46326</v>
      </c>
      <c r="E152" t="s">
        <v>50</v>
      </c>
      <c r="F152"/>
    </row>
    <row r="153" spans="1:9" hidden="1" x14ac:dyDescent="0.25">
      <c r="A153" s="7" t="s">
        <v>68</v>
      </c>
      <c r="B153" s="7" t="s">
        <v>55</v>
      </c>
      <c r="C153" s="84">
        <v>46296</v>
      </c>
      <c r="D153" s="83">
        <v>46326</v>
      </c>
      <c r="E153" t="s">
        <v>51</v>
      </c>
      <c r="F153"/>
    </row>
    <row r="154" spans="1:9" hidden="1" x14ac:dyDescent="0.25">
      <c r="A154" s="7" t="s">
        <v>68</v>
      </c>
      <c r="B154" s="7" t="s">
        <v>55</v>
      </c>
      <c r="C154" s="84">
        <v>46296</v>
      </c>
      <c r="D154" s="83">
        <v>46326</v>
      </c>
      <c r="E154" t="s">
        <v>52</v>
      </c>
      <c r="F154"/>
    </row>
    <row r="155" spans="1:9" hidden="1" x14ac:dyDescent="0.25">
      <c r="A155" s="7" t="s">
        <v>68</v>
      </c>
      <c r="B155" s="7" t="s">
        <v>55</v>
      </c>
      <c r="C155" s="84">
        <v>46296</v>
      </c>
      <c r="D155" s="83">
        <v>46326</v>
      </c>
      <c r="E155" t="s">
        <v>74</v>
      </c>
      <c r="F155"/>
    </row>
    <row r="156" spans="1:9" hidden="1" x14ac:dyDescent="0.25">
      <c r="A156" s="7" t="s">
        <v>68</v>
      </c>
      <c r="B156" s="7" t="s">
        <v>55</v>
      </c>
      <c r="C156" s="84">
        <v>46296</v>
      </c>
      <c r="D156" s="83">
        <v>46326</v>
      </c>
      <c r="E156" t="s">
        <v>14</v>
      </c>
      <c r="F156"/>
    </row>
    <row r="157" spans="1:9" hidden="1" x14ac:dyDescent="0.25">
      <c r="A157" s="7" t="s">
        <v>68</v>
      </c>
      <c r="B157" s="7" t="s">
        <v>55</v>
      </c>
      <c r="C157" s="84">
        <v>46296</v>
      </c>
      <c r="D157" s="83">
        <v>46326</v>
      </c>
      <c r="E157" t="s">
        <v>53</v>
      </c>
      <c r="F157"/>
    </row>
    <row r="158" spans="1:9" hidden="1" x14ac:dyDescent="0.25">
      <c r="A158" s="7" t="s">
        <v>68</v>
      </c>
      <c r="B158" s="7" t="s">
        <v>55</v>
      </c>
      <c r="C158" s="84">
        <v>46296</v>
      </c>
      <c r="D158" s="83">
        <v>46326</v>
      </c>
      <c r="E158" t="s">
        <v>16</v>
      </c>
      <c r="F158"/>
    </row>
    <row r="159" spans="1:9" hidden="1" x14ac:dyDescent="0.25">
      <c r="A159" s="7" t="s">
        <v>68</v>
      </c>
      <c r="B159" s="7" t="s">
        <v>55</v>
      </c>
      <c r="C159" s="84">
        <v>46296</v>
      </c>
      <c r="D159" s="83">
        <v>46326</v>
      </c>
      <c r="E159" t="s">
        <v>17</v>
      </c>
      <c r="F159"/>
    </row>
    <row r="160" spans="1:9" hidden="1" x14ac:dyDescent="0.25">
      <c r="A160" s="7" t="s">
        <v>68</v>
      </c>
      <c r="B160" s="7" t="s">
        <v>55</v>
      </c>
      <c r="C160" s="84">
        <v>46296</v>
      </c>
      <c r="D160" s="83">
        <v>46326</v>
      </c>
      <c r="E160" t="s">
        <v>0</v>
      </c>
      <c r="F160"/>
    </row>
    <row r="161" spans="1:6" hidden="1" x14ac:dyDescent="0.25">
      <c r="A161" s="7" t="s">
        <v>68</v>
      </c>
      <c r="B161" s="7" t="s">
        <v>55</v>
      </c>
      <c r="C161" s="84">
        <v>46296</v>
      </c>
      <c r="D161" s="83">
        <v>46326</v>
      </c>
      <c r="E161" t="s">
        <v>44</v>
      </c>
      <c r="F161"/>
    </row>
    <row r="162" spans="1:6" hidden="1" x14ac:dyDescent="0.25">
      <c r="A162" s="7" t="s">
        <v>70</v>
      </c>
      <c r="B162" s="7" t="s">
        <v>55</v>
      </c>
      <c r="C162" s="84">
        <v>46327</v>
      </c>
      <c r="D162" s="84">
        <v>46356</v>
      </c>
      <c r="E162" t="s">
        <v>5</v>
      </c>
      <c r="F162"/>
    </row>
    <row r="163" spans="1:6" hidden="1" x14ac:dyDescent="0.25">
      <c r="A163" s="7" t="s">
        <v>70</v>
      </c>
      <c r="B163" s="7" t="s">
        <v>55</v>
      </c>
      <c r="C163" s="84">
        <v>46327</v>
      </c>
      <c r="D163" s="84">
        <v>46356</v>
      </c>
      <c r="E163" t="s">
        <v>46</v>
      </c>
      <c r="F163"/>
    </row>
    <row r="164" spans="1:6" hidden="1" x14ac:dyDescent="0.25">
      <c r="A164" s="7" t="s">
        <v>70</v>
      </c>
      <c r="B164" s="7" t="s">
        <v>55</v>
      </c>
      <c r="C164" s="84">
        <v>46327</v>
      </c>
      <c r="D164" s="84">
        <v>46356</v>
      </c>
      <c r="E164" t="s">
        <v>48</v>
      </c>
      <c r="F164"/>
    </row>
    <row r="165" spans="1:6" hidden="1" x14ac:dyDescent="0.25">
      <c r="A165" s="7" t="s">
        <v>70</v>
      </c>
      <c r="B165" s="7" t="s">
        <v>55</v>
      </c>
      <c r="C165" s="84">
        <v>46327</v>
      </c>
      <c r="D165" s="84">
        <v>46356</v>
      </c>
      <c r="E165" t="s">
        <v>8</v>
      </c>
      <c r="F165"/>
    </row>
    <row r="166" spans="1:6" hidden="1" x14ac:dyDescent="0.25">
      <c r="A166" s="7" t="s">
        <v>70</v>
      </c>
      <c r="B166" s="7" t="s">
        <v>55</v>
      </c>
      <c r="C166" s="84">
        <v>46327</v>
      </c>
      <c r="D166" s="84">
        <v>46356</v>
      </c>
      <c r="E166" t="s">
        <v>9</v>
      </c>
      <c r="F166"/>
    </row>
    <row r="167" spans="1:6" hidden="1" x14ac:dyDescent="0.25">
      <c r="A167" s="7" t="s">
        <v>70</v>
      </c>
      <c r="B167" s="7" t="s">
        <v>55</v>
      </c>
      <c r="C167" s="84">
        <v>46327</v>
      </c>
      <c r="D167" s="84">
        <v>46356</v>
      </c>
      <c r="E167" t="s">
        <v>49</v>
      </c>
      <c r="F167"/>
    </row>
    <row r="168" spans="1:6" hidden="1" x14ac:dyDescent="0.25">
      <c r="A168" s="7" t="s">
        <v>70</v>
      </c>
      <c r="B168" s="7" t="s">
        <v>55</v>
      </c>
      <c r="C168" s="84">
        <v>46327</v>
      </c>
      <c r="D168" s="84">
        <v>46356</v>
      </c>
      <c r="E168" t="s">
        <v>50</v>
      </c>
      <c r="F168"/>
    </row>
    <row r="169" spans="1:6" hidden="1" x14ac:dyDescent="0.25">
      <c r="A169" s="7" t="s">
        <v>70</v>
      </c>
      <c r="B169" s="7" t="s">
        <v>55</v>
      </c>
      <c r="C169" s="84">
        <v>46327</v>
      </c>
      <c r="D169" s="84">
        <v>46356</v>
      </c>
      <c r="E169" t="s">
        <v>51</v>
      </c>
      <c r="F169"/>
    </row>
    <row r="170" spans="1:6" hidden="1" x14ac:dyDescent="0.25">
      <c r="A170" s="7" t="s">
        <v>70</v>
      </c>
      <c r="B170" s="7" t="s">
        <v>55</v>
      </c>
      <c r="C170" s="84">
        <v>46327</v>
      </c>
      <c r="D170" s="84">
        <v>46356</v>
      </c>
      <c r="E170" t="s">
        <v>52</v>
      </c>
      <c r="F170"/>
    </row>
    <row r="171" spans="1:6" hidden="1" x14ac:dyDescent="0.25">
      <c r="A171" s="7" t="s">
        <v>70</v>
      </c>
      <c r="B171" s="7" t="s">
        <v>55</v>
      </c>
      <c r="C171" s="84">
        <v>46327</v>
      </c>
      <c r="D171" s="84">
        <v>46356</v>
      </c>
      <c r="E171" t="s">
        <v>74</v>
      </c>
      <c r="F171"/>
    </row>
    <row r="172" spans="1:6" hidden="1" x14ac:dyDescent="0.25">
      <c r="A172" s="7" t="s">
        <v>70</v>
      </c>
      <c r="B172" s="7" t="s">
        <v>55</v>
      </c>
      <c r="C172" s="84">
        <v>46327</v>
      </c>
      <c r="D172" s="84">
        <v>46356</v>
      </c>
      <c r="E172" t="s">
        <v>14</v>
      </c>
      <c r="F172"/>
    </row>
    <row r="173" spans="1:6" hidden="1" x14ac:dyDescent="0.25">
      <c r="A173" s="7" t="s">
        <v>70</v>
      </c>
      <c r="B173" s="7" t="s">
        <v>55</v>
      </c>
      <c r="C173" s="84">
        <v>46327</v>
      </c>
      <c r="D173" s="84">
        <v>46356</v>
      </c>
      <c r="E173" t="s">
        <v>53</v>
      </c>
      <c r="F173"/>
    </row>
    <row r="174" spans="1:6" hidden="1" x14ac:dyDescent="0.25">
      <c r="A174" s="7" t="s">
        <v>70</v>
      </c>
      <c r="B174" s="7" t="s">
        <v>55</v>
      </c>
      <c r="C174" s="84">
        <v>46327</v>
      </c>
      <c r="D174" s="84">
        <v>46356</v>
      </c>
      <c r="E174" t="s">
        <v>16</v>
      </c>
      <c r="F174"/>
    </row>
    <row r="175" spans="1:6" hidden="1" x14ac:dyDescent="0.25">
      <c r="A175" s="7" t="s">
        <v>70</v>
      </c>
      <c r="B175" s="7" t="s">
        <v>55</v>
      </c>
      <c r="C175" s="84">
        <v>46327</v>
      </c>
      <c r="D175" s="84">
        <v>46356</v>
      </c>
      <c r="E175" t="s">
        <v>17</v>
      </c>
      <c r="F175"/>
    </row>
    <row r="176" spans="1:6" hidden="1" x14ac:dyDescent="0.25">
      <c r="A176" s="7" t="s">
        <v>70</v>
      </c>
      <c r="B176" s="7" t="s">
        <v>55</v>
      </c>
      <c r="C176" s="84">
        <v>46327</v>
      </c>
      <c r="D176" s="84">
        <v>46356</v>
      </c>
      <c r="E176" t="s">
        <v>0</v>
      </c>
      <c r="F176"/>
    </row>
    <row r="177" spans="1:6" hidden="1" x14ac:dyDescent="0.25">
      <c r="A177" s="7" t="s">
        <v>70</v>
      </c>
      <c r="B177" s="7" t="s">
        <v>55</v>
      </c>
      <c r="C177" s="84">
        <v>46327</v>
      </c>
      <c r="D177" s="84">
        <v>46356</v>
      </c>
      <c r="E177" t="s">
        <v>44</v>
      </c>
      <c r="F177"/>
    </row>
    <row r="178" spans="1:6" hidden="1" x14ac:dyDescent="0.25">
      <c r="A178" s="7" t="s">
        <v>71</v>
      </c>
      <c r="B178" s="7" t="s">
        <v>55</v>
      </c>
      <c r="C178" s="84">
        <v>46357</v>
      </c>
      <c r="D178" s="84">
        <v>46387</v>
      </c>
      <c r="E178" t="s">
        <v>5</v>
      </c>
      <c r="F178"/>
    </row>
    <row r="179" spans="1:6" hidden="1" x14ac:dyDescent="0.25">
      <c r="A179" s="7" t="s">
        <v>71</v>
      </c>
      <c r="B179" s="7" t="s">
        <v>55</v>
      </c>
      <c r="C179" s="84">
        <v>46357</v>
      </c>
      <c r="D179" s="84">
        <v>46387</v>
      </c>
      <c r="E179" t="s">
        <v>46</v>
      </c>
      <c r="F179"/>
    </row>
    <row r="180" spans="1:6" hidden="1" x14ac:dyDescent="0.25">
      <c r="A180" s="7" t="s">
        <v>71</v>
      </c>
      <c r="B180" s="7" t="s">
        <v>55</v>
      </c>
      <c r="C180" s="84">
        <v>46357</v>
      </c>
      <c r="D180" s="84">
        <v>46387</v>
      </c>
      <c r="E180" t="s">
        <v>48</v>
      </c>
      <c r="F180"/>
    </row>
    <row r="181" spans="1:6" hidden="1" x14ac:dyDescent="0.25">
      <c r="A181" s="7" t="s">
        <v>71</v>
      </c>
      <c r="B181" s="7" t="s">
        <v>55</v>
      </c>
      <c r="C181" s="84">
        <v>46357</v>
      </c>
      <c r="D181" s="84">
        <v>46387</v>
      </c>
      <c r="E181" t="s">
        <v>8</v>
      </c>
      <c r="F181"/>
    </row>
    <row r="182" spans="1:6" hidden="1" x14ac:dyDescent="0.25">
      <c r="A182" s="7" t="s">
        <v>71</v>
      </c>
      <c r="B182" s="7" t="s">
        <v>55</v>
      </c>
      <c r="C182" s="84">
        <v>46357</v>
      </c>
      <c r="D182" s="84">
        <v>46387</v>
      </c>
      <c r="E182" t="s">
        <v>9</v>
      </c>
      <c r="F182"/>
    </row>
    <row r="183" spans="1:6" hidden="1" x14ac:dyDescent="0.25">
      <c r="A183" s="7" t="s">
        <v>71</v>
      </c>
      <c r="B183" s="7" t="s">
        <v>55</v>
      </c>
      <c r="C183" s="84">
        <v>46357</v>
      </c>
      <c r="D183" s="84">
        <v>46387</v>
      </c>
      <c r="E183" t="s">
        <v>49</v>
      </c>
      <c r="F183"/>
    </row>
    <row r="184" spans="1:6" hidden="1" x14ac:dyDescent="0.25">
      <c r="A184" s="7" t="s">
        <v>71</v>
      </c>
      <c r="B184" s="7" t="s">
        <v>55</v>
      </c>
      <c r="C184" s="84">
        <v>46357</v>
      </c>
      <c r="D184" s="84">
        <v>46387</v>
      </c>
      <c r="E184" t="s">
        <v>50</v>
      </c>
      <c r="F184"/>
    </row>
    <row r="185" spans="1:6" hidden="1" x14ac:dyDescent="0.25">
      <c r="A185" s="7" t="s">
        <v>71</v>
      </c>
      <c r="B185" s="7" t="s">
        <v>55</v>
      </c>
      <c r="C185" s="84">
        <v>46357</v>
      </c>
      <c r="D185" s="84">
        <v>46387</v>
      </c>
      <c r="E185" t="s">
        <v>51</v>
      </c>
      <c r="F185"/>
    </row>
    <row r="186" spans="1:6" hidden="1" x14ac:dyDescent="0.25">
      <c r="A186" s="7" t="s">
        <v>71</v>
      </c>
      <c r="B186" s="7" t="s">
        <v>55</v>
      </c>
      <c r="C186" s="84">
        <v>46357</v>
      </c>
      <c r="D186" s="84">
        <v>46387</v>
      </c>
      <c r="E186" t="s">
        <v>52</v>
      </c>
      <c r="F186"/>
    </row>
    <row r="187" spans="1:6" hidden="1" x14ac:dyDescent="0.25">
      <c r="A187" s="7" t="s">
        <v>71</v>
      </c>
      <c r="B187" s="7" t="s">
        <v>55</v>
      </c>
      <c r="C187" s="84">
        <v>46357</v>
      </c>
      <c r="D187" s="84">
        <v>46387</v>
      </c>
      <c r="E187" t="s">
        <v>74</v>
      </c>
      <c r="F187"/>
    </row>
    <row r="188" spans="1:6" hidden="1" x14ac:dyDescent="0.25">
      <c r="A188" s="7" t="s">
        <v>71</v>
      </c>
      <c r="B188" s="7" t="s">
        <v>55</v>
      </c>
      <c r="C188" s="84">
        <v>46357</v>
      </c>
      <c r="D188" s="84">
        <v>46387</v>
      </c>
      <c r="E188" t="s">
        <v>14</v>
      </c>
      <c r="F188"/>
    </row>
    <row r="189" spans="1:6" hidden="1" x14ac:dyDescent="0.25">
      <c r="A189" s="7" t="s">
        <v>71</v>
      </c>
      <c r="B189" s="7" t="s">
        <v>55</v>
      </c>
      <c r="C189" s="84">
        <v>46357</v>
      </c>
      <c r="D189" s="84">
        <v>46387</v>
      </c>
      <c r="E189" t="s">
        <v>53</v>
      </c>
      <c r="F189"/>
    </row>
    <row r="190" spans="1:6" hidden="1" x14ac:dyDescent="0.25">
      <c r="A190" s="7" t="s">
        <v>71</v>
      </c>
      <c r="B190" s="7" t="s">
        <v>55</v>
      </c>
      <c r="C190" s="84">
        <v>46357</v>
      </c>
      <c r="D190" s="84">
        <v>46387</v>
      </c>
      <c r="E190" t="s">
        <v>16</v>
      </c>
      <c r="F190"/>
    </row>
    <row r="191" spans="1:6" hidden="1" x14ac:dyDescent="0.25">
      <c r="A191" s="7" t="s">
        <v>71</v>
      </c>
      <c r="B191" s="7" t="s">
        <v>55</v>
      </c>
      <c r="C191" s="84">
        <v>46357</v>
      </c>
      <c r="D191" s="84">
        <v>46387</v>
      </c>
      <c r="E191" t="s">
        <v>17</v>
      </c>
    </row>
    <row r="192" spans="1:6" hidden="1" x14ac:dyDescent="0.25">
      <c r="A192" s="7" t="s">
        <v>71</v>
      </c>
      <c r="B192" s="7" t="s">
        <v>55</v>
      </c>
      <c r="C192" s="84">
        <v>46357</v>
      </c>
      <c r="D192" s="84">
        <v>46387</v>
      </c>
      <c r="E192" t="s">
        <v>0</v>
      </c>
    </row>
    <row r="193" spans="1:5" hidden="1" x14ac:dyDescent="0.25">
      <c r="A193" s="7" t="s">
        <v>71</v>
      </c>
      <c r="B193" s="7" t="s">
        <v>55</v>
      </c>
      <c r="C193" s="84">
        <v>46357</v>
      </c>
      <c r="D193" s="84">
        <v>46387</v>
      </c>
      <c r="E193" t="s">
        <v>44</v>
      </c>
    </row>
  </sheetData>
  <phoneticPr fontId="3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workbookViewId="0">
      <selection activeCell="C20" sqref="C20"/>
    </sheetView>
  </sheetViews>
  <sheetFormatPr baseColWidth="10" defaultRowHeight="15" x14ac:dyDescent="0.25"/>
  <cols>
    <col min="1" max="1" width="10.85546875" customWidth="1"/>
    <col min="2" max="2" width="26.28515625" customWidth="1"/>
    <col min="3" max="3" width="25.28515625" bestFit="1" customWidth="1"/>
    <col min="4" max="4" width="23.85546875" bestFit="1" customWidth="1"/>
    <col min="5" max="5" width="14.28515625" style="1" bestFit="1" customWidth="1"/>
    <col min="6" max="6" width="11.7109375" customWidth="1"/>
  </cols>
  <sheetData>
    <row r="1" spans="1:6" x14ac:dyDescent="0.25">
      <c r="B1" s="29" t="s">
        <v>94</v>
      </c>
    </row>
    <row r="2" spans="1:6" x14ac:dyDescent="0.25">
      <c r="A2" s="24" t="s">
        <v>1</v>
      </c>
      <c r="B2" s="24" t="s">
        <v>2</v>
      </c>
      <c r="C2" s="25" t="s">
        <v>24</v>
      </c>
      <c r="D2" s="25" t="s">
        <v>25</v>
      </c>
      <c r="E2" s="66" t="s">
        <v>63</v>
      </c>
      <c r="F2" s="26" t="s">
        <v>56</v>
      </c>
    </row>
    <row r="3" spans="1:6" x14ac:dyDescent="0.25">
      <c r="A3" s="27" t="s">
        <v>58</v>
      </c>
      <c r="B3" s="67" t="s">
        <v>81</v>
      </c>
      <c r="C3" s="27" t="s">
        <v>82</v>
      </c>
      <c r="D3" s="27" t="s">
        <v>82</v>
      </c>
      <c r="E3" s="80">
        <v>468.5</v>
      </c>
      <c r="F3" s="22" t="s">
        <v>83</v>
      </c>
    </row>
    <row r="4" spans="1:6" x14ac:dyDescent="0.25">
      <c r="A4" s="27" t="s">
        <v>57</v>
      </c>
      <c r="B4" s="67" t="s">
        <v>81</v>
      </c>
      <c r="C4" s="27" t="s">
        <v>84</v>
      </c>
      <c r="D4" s="27" t="s">
        <v>85</v>
      </c>
      <c r="E4" s="80">
        <v>485</v>
      </c>
      <c r="F4" s="22" t="s">
        <v>86</v>
      </c>
    </row>
    <row r="5" spans="1:6" x14ac:dyDescent="0.25">
      <c r="A5" s="27" t="s">
        <v>58</v>
      </c>
      <c r="B5" s="67" t="s">
        <v>81</v>
      </c>
      <c r="C5" s="27" t="s">
        <v>84</v>
      </c>
      <c r="D5" s="27" t="s">
        <v>87</v>
      </c>
      <c r="E5" s="80">
        <v>413</v>
      </c>
      <c r="F5" s="22" t="s">
        <v>86</v>
      </c>
    </row>
    <row r="6" spans="1:6" x14ac:dyDescent="0.25">
      <c r="A6" s="27" t="s">
        <v>61</v>
      </c>
      <c r="B6" s="67" t="s">
        <v>81</v>
      </c>
      <c r="C6" s="27" t="s">
        <v>88</v>
      </c>
      <c r="D6" s="27" t="s">
        <v>89</v>
      </c>
      <c r="E6" s="80">
        <v>120</v>
      </c>
      <c r="F6" s="22" t="s">
        <v>86</v>
      </c>
    </row>
    <row r="7" spans="1:6" x14ac:dyDescent="0.25">
      <c r="A7" s="27" t="s">
        <v>64</v>
      </c>
      <c r="B7" s="67" t="s">
        <v>81</v>
      </c>
      <c r="C7" s="27" t="s">
        <v>90</v>
      </c>
      <c r="D7" s="27" t="s">
        <v>90</v>
      </c>
      <c r="E7" s="80">
        <v>101.5</v>
      </c>
      <c r="F7" s="22" t="s">
        <v>83</v>
      </c>
    </row>
    <row r="8" spans="1:6" x14ac:dyDescent="0.25">
      <c r="A8" s="27" t="s">
        <v>64</v>
      </c>
      <c r="B8" s="67" t="s">
        <v>81</v>
      </c>
      <c r="C8" s="68">
        <v>46143</v>
      </c>
      <c r="D8" s="68">
        <v>46173</v>
      </c>
      <c r="E8" s="80">
        <v>132</v>
      </c>
      <c r="F8" s="22" t="s">
        <v>86</v>
      </c>
    </row>
    <row r="9" spans="1:6" x14ac:dyDescent="0.25">
      <c r="A9" s="27" t="s">
        <v>62</v>
      </c>
      <c r="B9" s="67" t="s">
        <v>81</v>
      </c>
      <c r="C9" s="68">
        <v>46174</v>
      </c>
      <c r="D9" s="68" t="s">
        <v>91</v>
      </c>
      <c r="E9" s="80">
        <v>218</v>
      </c>
      <c r="F9" s="22" t="s">
        <v>86</v>
      </c>
    </row>
    <row r="10" spans="1:6" x14ac:dyDescent="0.25">
      <c r="A10" s="27" t="s">
        <v>38</v>
      </c>
      <c r="B10" s="67" t="s">
        <v>81</v>
      </c>
      <c r="C10" s="68">
        <v>46204</v>
      </c>
      <c r="D10" s="68">
        <v>46234</v>
      </c>
      <c r="E10" s="80">
        <v>262</v>
      </c>
      <c r="F10" s="22" t="s">
        <v>86</v>
      </c>
    </row>
    <row r="11" spans="1:6" x14ac:dyDescent="0.25">
      <c r="A11" s="27" t="s">
        <v>66</v>
      </c>
      <c r="B11" s="27" t="s">
        <v>81</v>
      </c>
      <c r="C11" s="68">
        <v>46235</v>
      </c>
      <c r="D11" s="68">
        <v>46265</v>
      </c>
      <c r="E11" s="80">
        <v>347</v>
      </c>
      <c r="F11" s="22" t="s">
        <v>86</v>
      </c>
    </row>
    <row r="12" spans="1:6" x14ac:dyDescent="0.25">
      <c r="A12" s="22"/>
      <c r="B12" s="27"/>
      <c r="C12" s="22"/>
      <c r="D12" s="22"/>
      <c r="E12" s="80"/>
      <c r="F12" s="22"/>
    </row>
    <row r="13" spans="1:6" x14ac:dyDescent="0.25">
      <c r="A13" s="22"/>
      <c r="B13" s="22"/>
      <c r="C13" s="22"/>
      <c r="D13" s="26" t="s">
        <v>93</v>
      </c>
      <c r="E13" s="70">
        <f>+SUM(E3:E12)/1000</f>
        <v>2.5470000000000002</v>
      </c>
      <c r="F13" s="22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AD63C-9672-49B8-B9FE-2AC0EB7DE193}">
  <dimension ref="A1:C15"/>
  <sheetViews>
    <sheetView tabSelected="1" workbookViewId="0">
      <selection activeCell="F15" sqref="F15"/>
    </sheetView>
  </sheetViews>
  <sheetFormatPr baseColWidth="10" defaultRowHeight="15" x14ac:dyDescent="0.25"/>
  <cols>
    <col min="1" max="1" width="19.28515625" customWidth="1"/>
  </cols>
  <sheetData>
    <row r="1" spans="1:3" x14ac:dyDescent="0.25">
      <c r="A1" s="29" t="s">
        <v>76</v>
      </c>
    </row>
    <row r="2" spans="1:3" x14ac:dyDescent="0.25">
      <c r="A2" s="26" t="s">
        <v>77</v>
      </c>
      <c r="B2" s="26" t="s">
        <v>75</v>
      </c>
      <c r="C2" s="22" t="s">
        <v>56</v>
      </c>
    </row>
    <row r="3" spans="1:3" x14ac:dyDescent="0.25">
      <c r="A3" s="106">
        <v>45963</v>
      </c>
      <c r="B3" s="28">
        <v>20</v>
      </c>
      <c r="C3" s="22" t="s">
        <v>78</v>
      </c>
    </row>
    <row r="4" spans="1:3" x14ac:dyDescent="0.25">
      <c r="A4" s="106">
        <v>46031</v>
      </c>
      <c r="B4" s="28">
        <v>22</v>
      </c>
      <c r="C4" s="22" t="s">
        <v>78</v>
      </c>
    </row>
    <row r="5" spans="1:3" x14ac:dyDescent="0.25">
      <c r="A5" s="106">
        <v>46031</v>
      </c>
      <c r="B5" s="28">
        <v>20</v>
      </c>
      <c r="C5" s="22" t="s">
        <v>78</v>
      </c>
    </row>
    <row r="6" spans="1:3" x14ac:dyDescent="0.25">
      <c r="A6" s="106">
        <v>46094</v>
      </c>
      <c r="B6" s="28">
        <v>25</v>
      </c>
      <c r="C6" s="22" t="s">
        <v>78</v>
      </c>
    </row>
    <row r="7" spans="1:3" x14ac:dyDescent="0.25">
      <c r="A7" s="106">
        <v>46148</v>
      </c>
      <c r="B7" s="28">
        <v>10</v>
      </c>
      <c r="C7" s="22" t="s">
        <v>78</v>
      </c>
    </row>
    <row r="8" spans="1:3" x14ac:dyDescent="0.25">
      <c r="A8" s="106">
        <v>46148</v>
      </c>
      <c r="B8" s="28">
        <v>9.5</v>
      </c>
      <c r="C8" s="22" t="s">
        <v>78</v>
      </c>
    </row>
    <row r="9" spans="1:3" x14ac:dyDescent="0.25">
      <c r="A9" s="106">
        <v>46148</v>
      </c>
      <c r="B9" s="28">
        <v>17</v>
      </c>
      <c r="C9" s="22" t="s">
        <v>78</v>
      </c>
    </row>
    <row r="10" spans="1:3" x14ac:dyDescent="0.25">
      <c r="A10" s="106">
        <v>46150</v>
      </c>
      <c r="B10" s="28">
        <v>22</v>
      </c>
      <c r="C10" s="22" t="s">
        <v>78</v>
      </c>
    </row>
    <row r="11" spans="1:3" x14ac:dyDescent="0.25">
      <c r="A11" s="106">
        <v>46155</v>
      </c>
      <c r="B11" s="28">
        <v>24</v>
      </c>
      <c r="C11" s="22" t="s">
        <v>78</v>
      </c>
    </row>
    <row r="12" spans="1:3" x14ac:dyDescent="0.25">
      <c r="A12" s="106">
        <v>46157</v>
      </c>
      <c r="B12" s="28">
        <v>12</v>
      </c>
      <c r="C12" s="22" t="s">
        <v>78</v>
      </c>
    </row>
    <row r="13" spans="1:3" x14ac:dyDescent="0.25">
      <c r="A13" s="106">
        <v>46183</v>
      </c>
      <c r="B13" s="28">
        <v>18</v>
      </c>
      <c r="C13" s="22" t="s">
        <v>78</v>
      </c>
    </row>
    <row r="14" spans="1:3" x14ac:dyDescent="0.25">
      <c r="A14" s="106">
        <v>46183</v>
      </c>
      <c r="B14" s="28">
        <v>16</v>
      </c>
      <c r="C14" s="22" t="s">
        <v>78</v>
      </c>
    </row>
    <row r="15" spans="1:3" x14ac:dyDescent="0.25">
      <c r="A15" s="106">
        <v>46225</v>
      </c>
      <c r="B15" s="28">
        <v>15</v>
      </c>
      <c r="C15" s="22" t="s">
        <v>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F2ACC6C5E22641AFB3B5349BE83159" ma:contentTypeVersion="11" ma:contentTypeDescription="Crear nuevo documento." ma:contentTypeScope="" ma:versionID="2cce8f4dd18c79905d466586a4004dd1">
  <xsd:schema xmlns:xsd="http://www.w3.org/2001/XMLSchema" xmlns:xs="http://www.w3.org/2001/XMLSchema" xmlns:p="http://schemas.microsoft.com/office/2006/metadata/properties" xmlns:ns3="a4729286-7831-484f-a19e-6064a0f5702e" xmlns:ns4="4126eee0-89d1-45e3-b40a-601db9fdef4c" targetNamespace="http://schemas.microsoft.com/office/2006/metadata/properties" ma:root="true" ma:fieldsID="eabe91955aa8742141ad51c302c45615" ns3:_="" ns4:_="">
    <xsd:import namespace="a4729286-7831-484f-a19e-6064a0f5702e"/>
    <xsd:import namespace="4126eee0-89d1-45e3-b40a-601db9fdef4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29286-7831-484f-a19e-6064a0f57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6eee0-89d1-45e3-b40a-601db9fdef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A29600-1FFC-47C5-96CB-A058979F73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7E9B04-C05C-4793-B108-6190C06A444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a4729286-7831-484f-a19e-6064a0f5702e"/>
    <ds:schemaRef ds:uri="http://purl.org/dc/elements/1.1/"/>
    <ds:schemaRef ds:uri="http://schemas.microsoft.com/office/2006/metadata/properties"/>
    <ds:schemaRef ds:uri="http://schemas.microsoft.com/office/2006/documentManagement/types"/>
    <ds:schemaRef ds:uri="4126eee0-89d1-45e3-b40a-601db9fdef4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4391F8F-165D-4AD3-B0D7-F7F70CE3A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729286-7831-484f-a19e-6064a0f5702e"/>
    <ds:schemaRef ds:uri="4126eee0-89d1-45e3-b40a-601db9fdef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 REINTEGRO X MATERIAL</vt:lpstr>
      <vt:lpstr>RESUMEN RESIDUOS DETALLADOS</vt:lpstr>
      <vt:lpstr>RESIDUOS ELECTRÓNICOS </vt:lpstr>
      <vt:lpstr>Medicamentos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Belkys</dc:creator>
  <cp:lastModifiedBy>Aaron Norberto Mora Nuñez</cp:lastModifiedBy>
  <dcterms:created xsi:type="dcterms:W3CDTF">2020-04-08T15:04:58Z</dcterms:created>
  <dcterms:modified xsi:type="dcterms:W3CDTF">2026-09-11T20:27:21Z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0x01010022F2ACC6C5E22641AFB3B5349BE83159</vt:lpwstr>
  </property>
</Properties>
</file>