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DFS01\FS_Departamentos_MH\Residuos Solidos\2025\Control de Toneladas\"/>
    </mc:Choice>
  </mc:AlternateContent>
  <xr:revisionPtr revIDLastSave="0" documentId="13_ncr:1_{CA895C8C-2A42-4891-BF42-1D543CAB8F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 RESIDUOS DETALLADOS" sheetId="5" r:id="rId1"/>
  </sheets>
  <definedNames>
    <definedName name="_xlnm._FilterDatabase" localSheetId="0" hidden="1">'RESUMEN RESIDUOS DETALLADOS'!$A$1:$F$164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5" l="1"/>
  <c r="M12" i="5"/>
  <c r="M11" i="5"/>
  <c r="M10" i="5"/>
  <c r="M9" i="5"/>
  <c r="M8" i="5"/>
  <c r="M7" i="5"/>
  <c r="M6" i="5"/>
  <c r="M5" i="5"/>
  <c r="M4" i="5"/>
  <c r="M3" i="5"/>
  <c r="M2" i="5"/>
  <c r="I16" i="5" l="1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F110" i="5"/>
  <c r="F46" i="5" l="1"/>
  <c r="N2" i="5" l="1"/>
  <c r="O6" i="5" l="1"/>
  <c r="O13" i="5" l="1"/>
  <c r="P13" i="5" l="1"/>
  <c r="O12" i="5"/>
  <c r="P12" i="5" s="1"/>
  <c r="N12" i="5" l="1"/>
  <c r="N5" i="5"/>
  <c r="N4" i="5"/>
  <c r="N3" i="5"/>
  <c r="N6" i="5"/>
  <c r="N7" i="5"/>
  <c r="N8" i="5"/>
  <c r="N9" i="5"/>
  <c r="N10" i="5"/>
  <c r="N11" i="5"/>
  <c r="O11" i="5"/>
  <c r="O10" i="5"/>
  <c r="O9" i="5"/>
  <c r="O8" i="5"/>
  <c r="P8" i="5" s="1"/>
  <c r="N14" i="5" l="1"/>
  <c r="P9" i="5"/>
  <c r="P11" i="5"/>
  <c r="P10" i="5"/>
  <c r="O7" i="5" l="1"/>
  <c r="P7" i="5" l="1"/>
  <c r="P6" i="5" l="1"/>
  <c r="O5" i="5"/>
  <c r="P5" i="5" l="1"/>
  <c r="O4" i="5"/>
  <c r="P4" i="5" l="1"/>
  <c r="O3" i="5" l="1"/>
  <c r="O2" i="5"/>
  <c r="M14" i="5" l="1"/>
  <c r="P2" i="5"/>
  <c r="P3" i="5"/>
  <c r="Q13" i="5" l="1"/>
  <c r="Q3" i="5"/>
  <c r="I17" i="5"/>
  <c r="J2" i="5" l="1"/>
  <c r="J16" i="5"/>
  <c r="J15" i="5"/>
  <c r="O14" i="5" l="1"/>
  <c r="P14" i="5" s="1"/>
  <c r="H16" i="5"/>
  <c r="Q7" i="5" l="1"/>
  <c r="Q9" i="5"/>
  <c r="Q12" i="5"/>
  <c r="Q6" i="5"/>
  <c r="Q10" i="5"/>
  <c r="Q11" i="5"/>
  <c r="Q2" i="5"/>
  <c r="Q4" i="5"/>
  <c r="Q8" i="5"/>
  <c r="Q5" i="5"/>
  <c r="J11" i="5"/>
  <c r="J5" i="5"/>
  <c r="J12" i="5"/>
  <c r="J6" i="5"/>
  <c r="J10" i="5"/>
  <c r="J13" i="5"/>
  <c r="J4" i="5"/>
  <c r="J7" i="5"/>
  <c r="J8" i="5"/>
  <c r="J14" i="5"/>
  <c r="J3" i="5"/>
  <c r="J9" i="5"/>
  <c r="Q14" i="5" l="1"/>
  <c r="J1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Belkys Talavera</author>
  </authors>
  <commentList>
    <comment ref="E31" authorId="0" shapeId="0" xr:uid="{B847075E-5681-47A4-8C91-FF62F268B6AB}">
      <text>
        <r>
          <rPr>
            <b/>
            <sz val="9"/>
            <color indexed="81"/>
            <rFont val="Tahoma"/>
            <family val="2"/>
          </rPr>
          <t>Belkys Talavera:</t>
        </r>
        <r>
          <rPr>
            <sz val="9"/>
            <color indexed="81"/>
            <rFont val="Tahoma"/>
            <family val="2"/>
          </rPr>
          <t xml:space="preserve">
Eléctricos y electrónicos:0,129 ton
Estereofón: 0,10945 ton</t>
        </r>
      </text>
    </comment>
    <comment ref="E46" authorId="0" shapeId="0" xr:uid="{916B1E3D-2F44-40BE-B833-60AF5F0CA8AC}">
      <text>
        <r>
          <rPr>
            <b/>
            <sz val="9"/>
            <color indexed="81"/>
            <rFont val="Tahoma"/>
            <family val="2"/>
          </rPr>
          <t>Belkys Talavera:</t>
        </r>
        <r>
          <rPr>
            <sz val="9"/>
            <color indexed="81"/>
            <rFont val="Tahoma"/>
            <family val="2"/>
          </rPr>
          <t xml:space="preserve">
Estereofón: 0,160 ton
Electrónicos y eléctricos: 0,122 ton</t>
        </r>
      </text>
    </comment>
    <comment ref="E62" authorId="0" shapeId="0" xr:uid="{6C30D05C-AB78-43C7-BF68-D1DE86D56EDD}">
      <text>
        <r>
          <rPr>
            <b/>
            <sz val="9"/>
            <color indexed="81"/>
            <rFont val="Tahoma"/>
            <family val="2"/>
          </rPr>
          <t>Belkys Talavera:</t>
        </r>
        <r>
          <rPr>
            <sz val="9"/>
            <color indexed="81"/>
            <rFont val="Tahoma"/>
            <family val="2"/>
          </rPr>
          <t xml:space="preserve">
Estereofón: 0,134 Ton
Eletrónicos: 0,293 Ton</t>
        </r>
      </text>
    </comment>
    <comment ref="E94" authorId="0" shapeId="0" xr:uid="{0229C81F-EE6A-43EB-A727-46F9970DA5CC}">
      <text>
        <r>
          <rPr>
            <b/>
            <sz val="9"/>
            <color indexed="81"/>
            <rFont val="Tahoma"/>
            <family val="2"/>
          </rPr>
          <t>Belkys Talavera:</t>
        </r>
        <r>
          <rPr>
            <sz val="9"/>
            <color indexed="81"/>
            <rFont val="Tahoma"/>
            <family val="2"/>
          </rPr>
          <t xml:space="preserve">
Eléctricos y electrónicos: 0,094 ton
Estereofón: 0,115 Ton</t>
        </r>
      </text>
    </comment>
    <comment ref="E110" authorId="0" shapeId="0" xr:uid="{A089E17E-E8AB-434F-A332-78911A1F719C}">
      <text>
        <r>
          <rPr>
            <b/>
            <sz val="9"/>
            <color indexed="81"/>
            <rFont val="Tahoma"/>
            <family val="2"/>
          </rPr>
          <t>Belkys Talavera:</t>
        </r>
        <r>
          <rPr>
            <sz val="9"/>
            <color indexed="81"/>
            <rFont val="Tahoma"/>
            <family val="2"/>
          </rPr>
          <t xml:space="preserve">
Eléctricos y electrónicos: 0,022 ton
Estereofón: 0,092 ton</t>
        </r>
      </text>
    </comment>
    <comment ref="E126" authorId="0" shapeId="0" xr:uid="{0FCC141F-BF39-4D30-AE9F-DC3BC163CBA8}">
      <text>
        <r>
          <rPr>
            <b/>
            <sz val="9"/>
            <color indexed="81"/>
            <rFont val="Tahoma"/>
            <family val="2"/>
          </rPr>
          <t>Belkys Talavera:</t>
        </r>
        <r>
          <rPr>
            <sz val="9"/>
            <color indexed="81"/>
            <rFont val="Tahoma"/>
            <family val="2"/>
          </rPr>
          <t xml:space="preserve">
Eléctricos y electrónicos: 0,466 ton
Estereofón: 0,188 ton
Tubos PVC: 0,03ton</t>
        </r>
      </text>
    </comment>
    <comment ref="E142" authorId="0" shapeId="0" xr:uid="{8D9C06F4-846C-4A56-8B3D-6B4544251879}">
      <text>
        <r>
          <rPr>
            <b/>
            <sz val="9"/>
            <color indexed="81"/>
            <rFont val="Tahoma"/>
            <family val="2"/>
          </rPr>
          <t>Belkys Talavera:</t>
        </r>
        <r>
          <rPr>
            <sz val="9"/>
            <color indexed="81"/>
            <rFont val="Tahoma"/>
            <family val="2"/>
          </rPr>
          <t xml:space="preserve">
Eléctricos y electrónicos: 0,183 ton
Estereofón: 0,165 ton</t>
        </r>
      </text>
    </comment>
    <comment ref="E158" authorId="0" shapeId="0" xr:uid="{BF2E90A6-C486-4C05-8378-008517D99162}">
      <text>
        <r>
          <rPr>
            <b/>
            <sz val="9"/>
            <color indexed="81"/>
            <rFont val="Tahoma"/>
            <family val="2"/>
          </rPr>
          <t>Belkys Talavera:</t>
        </r>
        <r>
          <rPr>
            <sz val="9"/>
            <color indexed="81"/>
            <rFont val="Tahoma"/>
            <family val="2"/>
          </rPr>
          <t xml:space="preserve">
Eléctricos y electrónicos: 0,110 ton
Estereofón: 0,129 ton</t>
        </r>
      </text>
    </comment>
    <comment ref="E174" authorId="0" shapeId="0" xr:uid="{24514266-1141-4C9E-9C30-716A47A3412C}">
      <text>
        <r>
          <rPr>
            <b/>
            <sz val="9"/>
            <color indexed="81"/>
            <rFont val="Tahoma"/>
            <family val="2"/>
          </rPr>
          <t>Belkys Talavera:</t>
        </r>
        <r>
          <rPr>
            <sz val="9"/>
            <color indexed="81"/>
            <rFont val="Tahoma"/>
            <family val="2"/>
          </rPr>
          <t xml:space="preserve">
Eléctricos y electrónicos: 0,1795 ton
Estereofón: 0,279 ton</t>
        </r>
      </text>
    </comment>
  </commentList>
</comments>
</file>

<file path=xl/sharedStrings.xml><?xml version="1.0" encoding="utf-8"?>
<sst xmlns="http://schemas.openxmlformats.org/spreadsheetml/2006/main" count="577" uniqueCount="64">
  <si>
    <t xml:space="preserve">Basura </t>
  </si>
  <si>
    <t xml:space="preserve">Mes </t>
  </si>
  <si>
    <t xml:space="preserve">Tipo de Servicio </t>
  </si>
  <si>
    <t>Papel blanco</t>
  </si>
  <si>
    <t>Periódico</t>
  </si>
  <si>
    <t>Cartón</t>
  </si>
  <si>
    <t xml:space="preserve">Cartoncillo </t>
  </si>
  <si>
    <t>Revistas y papel de color</t>
  </si>
  <si>
    <t>Plásticos PET (1)</t>
  </si>
  <si>
    <t>Plásticos HDPE (2)</t>
  </si>
  <si>
    <t>Plástico PVC (3)</t>
  </si>
  <si>
    <t>Plástico LDPE (4)</t>
  </si>
  <si>
    <t>Aluminio</t>
  </si>
  <si>
    <t>Hojalata o latas férricas</t>
  </si>
  <si>
    <t>Tetra Brick</t>
  </si>
  <si>
    <t>Vidrio</t>
  </si>
  <si>
    <t xml:space="preserve">Porcentaje de cada material </t>
  </si>
  <si>
    <t>Toneladas</t>
  </si>
  <si>
    <t xml:space="preserve">Material </t>
  </si>
  <si>
    <t>Fecha inicial del servicio</t>
  </si>
  <si>
    <t>Fecha final del servicio</t>
  </si>
  <si>
    <t xml:space="preserve">Nombre </t>
  </si>
  <si>
    <t xml:space="preserve">Peso </t>
  </si>
  <si>
    <t xml:space="preserve">Total Residuos valorizados </t>
  </si>
  <si>
    <t xml:space="preserve">Residuos por mes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</si>
  <si>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</si>
  <si>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</si>
  <si>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</si>
  <si>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</si>
  <si>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</si>
  <si>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</si>
  <si>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</si>
  <si>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</si>
  <si>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</si>
  <si>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</si>
  <si>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</si>
  <si>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</si>
  <si>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Residuos contaminados </t>
  </si>
  <si>
    <t xml:space="preserve">Porcentaje de residuos contaminados </t>
  </si>
  <si>
    <t>Otros</t>
  </si>
  <si>
    <t xml:space="preserve">porcentaje de residuos por mes </t>
  </si>
  <si>
    <t>Periodico</t>
  </si>
  <si>
    <t>Carton</t>
  </si>
  <si>
    <t>Plasticos PET (1)</t>
  </si>
  <si>
    <t>Plasticos HDPE (2)</t>
  </si>
  <si>
    <t>Plastico PVC (3)</t>
  </si>
  <si>
    <t>Plastico LDPE (4)</t>
  </si>
  <si>
    <t>Hojalata o latas ferricas</t>
  </si>
  <si>
    <t xml:space="preserve">Enero </t>
  </si>
  <si>
    <t xml:space="preserve">Recolección detallada valorizables </t>
  </si>
  <si>
    <t>Febrero</t>
  </si>
  <si>
    <t>Marzo</t>
  </si>
  <si>
    <t>Abril</t>
  </si>
  <si>
    <t>Junio</t>
  </si>
  <si>
    <t>Mayo</t>
  </si>
  <si>
    <t>Julio</t>
  </si>
  <si>
    <t>Agosto</t>
  </si>
  <si>
    <t>Setiembre</t>
  </si>
  <si>
    <t>Octubre</t>
  </si>
  <si>
    <t xml:space="preserve">Costo </t>
  </si>
  <si>
    <t>Noviembre</t>
  </si>
  <si>
    <t>29/2/2025</t>
  </si>
  <si>
    <t>Plastico PP (5)</t>
  </si>
  <si>
    <t>Plástico PP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</si>
</sst>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/mm/yyyy;@"/>
    <numFmt numFmtId="165" formatCode="0.000;[Red]0.000"/>
    <numFmt numFmtId="168" formatCode="0.00;[Red]0.00"/>
    <numFmt numFmtId="172" formatCode="mm/dd/yy;@"/>
    <numFmt numFmtId="173" formatCode="&quot;₡&quot;#,##0.00;[Red]&quot;₡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0070C0"/>
      <name val="Calibri Light"/>
      <family val="2"/>
      <scheme val="major"/>
    </font>
    <font>
      <b/>
      <sz val="11"/>
      <color rgb="FF0070C0"/>
      <name val="Calibri Light"/>
      <family val="2"/>
      <scheme val="maj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0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49" fontId="4" fillId="0" borderId="0" xfId="0" applyNumberFormat="1" applyFont="1"/>
    <xf numFmtId="165" fontId="4" fillId="0" borderId="0" xfId="0" applyNumberFormat="1" applyFont="1"/>
    <xf numFmtId="49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8" fontId="4" fillId="0" borderId="0" xfId="0" applyNumberFormat="1" applyFont="1"/>
    <xf numFmtId="165" fontId="0" fillId="0" borderId="0" xfId="0" applyNumberFormat="1"/>
    <xf numFmtId="49" fontId="5" fillId="0" borderId="1" xfId="0" applyNumberFormat="1" applyFont="1" applyBorder="1"/>
    <xf numFmtId="165" fontId="5" fillId="0" borderId="1" xfId="0" applyNumberFormat="1" applyFont="1" applyBorder="1"/>
    <xf numFmtId="168" fontId="5" fillId="0" borderId="1" xfId="0" applyNumberFormat="1" applyFont="1" applyBorder="1"/>
    <xf numFmtId="168" fontId="5" fillId="0" borderId="0" xfId="0" applyNumberFormat="1" applyFont="1"/>
    <xf numFmtId="49" fontId="6" fillId="0" borderId="1" xfId="0" applyNumberFormat="1" applyFont="1" applyBorder="1"/>
    <xf numFmtId="172" fontId="4" fillId="0" borderId="0" xfId="0" applyNumberFormat="1" applyFont="1" applyAlignment="1">
      <alignment horizontal="left"/>
    </xf>
    <xf numFmtId="2" fontId="0" fillId="0" borderId="1" xfId="0" applyNumberFormat="1" applyBorder="1"/>
    <xf numFmtId="168" fontId="6" fillId="0" borderId="1" xfId="0" applyNumberFormat="1" applyFont="1" applyBorder="1"/>
    <xf numFmtId="165" fontId="6" fillId="0" borderId="1" xfId="0" applyNumberFormat="1" applyFont="1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8" fontId="0" fillId="0" borderId="0" xfId="0" applyNumberFormat="1"/>
    <xf numFmtId="49" fontId="9" fillId="2" borderId="1" xfId="0" applyNumberFormat="1" applyFont="1" applyFill="1" applyBorder="1"/>
    <xf numFmtId="168" fontId="9" fillId="2" borderId="1" xfId="0" applyNumberFormat="1" applyFont="1" applyFill="1" applyBorder="1"/>
    <xf numFmtId="17" fontId="8" fillId="3" borderId="2" xfId="0" applyNumberFormat="1" applyFont="1" applyFill="1" applyBorder="1" applyAlignment="1">
      <alignment vertical="center"/>
    </xf>
    <xf numFmtId="168" fontId="5" fillId="3" borderId="1" xfId="0" applyNumberFormat="1" applyFont="1" applyFill="1" applyBorder="1"/>
    <xf numFmtId="49" fontId="5" fillId="4" borderId="1" xfId="0" applyNumberFormat="1" applyFont="1" applyFill="1" applyBorder="1"/>
    <xf numFmtId="168" fontId="5" fillId="4" borderId="1" xfId="0" applyNumberFormat="1" applyFont="1" applyFill="1" applyBorder="1"/>
    <xf numFmtId="0" fontId="8" fillId="0" borderId="0" xfId="0" applyFont="1" applyAlignment="1">
      <alignment vertical="center"/>
    </xf>
    <xf numFmtId="173" fontId="5" fillId="4" borderId="1" xfId="0" applyNumberFormat="1" applyFont="1" applyFill="1" applyBorder="1"/>
    <xf numFmtId="173" fontId="9" fillId="2" borderId="1" xfId="0" applyNumberFormat="1" applyFont="1" applyFill="1" applyBorder="1"/>
    <xf numFmtId="168" fontId="7" fillId="0" borderId="0" xfId="0" applyNumberFormat="1" applyFont="1" applyAlignment="1">
      <alignment vertical="center"/>
    </xf>
    <xf numFmtId="168" fontId="7" fillId="0" borderId="0" xfId="0" applyNumberFormat="1" applyFont="1" applyAlignment="1">
      <alignment horizontal="center" vertical="center"/>
    </xf>
  </cellXfs>
  <cellStyles count="4">
    <cellStyle name="Millares 2" xfId="1" xr:uid="{00000000-0005-0000-0000-000001000000}"/>
    <cellStyle name="Millares 3" xfId="2" xr:uid="{6DFCC2E1-556E-49F7-B12C-0A582C5EB69F}"/>
    <cellStyle name="Millares 4" xfId="3" xr:uid="{551971A1-727D-4CA2-959B-0C4256BAAC6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 RESIDUOS DETALLADOS'!$M$1</c:f>
              <c:strCache>
                <c:ptCount val="1"/>
                <c:pt idx="0">
                  <c:v>Toneladas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'RESUMEN RESIDUOS DETALLADOS'!$L$2:$L$13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'RESUMEN RESIDUOS DETALLADOS'!$M$2:$M$13</c:f>
              <c:numCache>
                <c:formatCode>0.00;[Red]0.00</c:formatCode>
                <c:ptCount val="12"/>
                <c:pt idx="0">
                  <c:v>156.62533999999999</c:v>
                </c:pt>
                <c:pt idx="1">
                  <c:v>116.91391999999999</c:v>
                </c:pt>
                <c:pt idx="2">
                  <c:v>123.48959161000001</c:v>
                </c:pt>
                <c:pt idx="3">
                  <c:v>135.5455</c:v>
                </c:pt>
                <c:pt idx="4">
                  <c:v>142.57550000000001</c:v>
                </c:pt>
                <c:pt idx="5">
                  <c:v>148.678</c:v>
                </c:pt>
                <c:pt idx="6">
                  <c:v>162.46239999999997</c:v>
                </c:pt>
                <c:pt idx="7">
                  <c:v>158.19050000000001</c:v>
                </c:pt>
                <c:pt idx="8">
                  <c:v>153.53600000000003</c:v>
                </c:pt>
                <c:pt idx="9">
                  <c:v>161.21099999999998</c:v>
                </c:pt>
                <c:pt idx="10">
                  <c:v>162.40899999999999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E-4F51-A9B2-5D8541B827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19254623"/>
        <c:axId val="919255039"/>
      </c:barChart>
      <c:catAx>
        <c:axId val="9192546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19255039"/>
        <c:crosses val="autoZero"/>
        <c:auto val="1"/>
        <c:lblAlgn val="ctr"/>
        <c:lblOffset val="100"/>
        <c:noMultiLvlLbl val="0"/>
      </c:catAx>
      <c:valAx>
        <c:axId val="919255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19254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'RESUMEN RESIDUOS DETALLADOS'!$J$1</c:f>
              <c:strCache>
                <c:ptCount val="1"/>
                <c:pt idx="0">
                  <c:v>Porcentaje de cada material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28A-45BB-8F7E-2B29930CFD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28A-45BB-8F7E-2B29930CFD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28A-45BB-8F7E-2B29930CFD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28A-45BB-8F7E-2B29930CFD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28A-45BB-8F7E-2B29930CFDB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28A-45BB-8F7E-2B29930CFDB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28A-45BB-8F7E-2B29930CFDB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28A-45BB-8F7E-2B29930CFDB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F28A-45BB-8F7E-2B29930CFDB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28A-45BB-8F7E-2B29930CFDB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F28A-45BB-8F7E-2B29930CFDB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F28A-45BB-8F7E-2B29930CFDB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28A-45BB-8F7E-2B29930CFDB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F28A-45BB-8F7E-2B29930CFDB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F28A-45BB-8F7E-2B29930CFD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RESIDUOS DETALLADOS'!$H$2:$H$16</c:f>
              <c:strCache>
                <c:ptCount val="15"/>
                <c:pt idx="0">
                  <c:v>Papel blanco</c:v>
                </c:pt>
                <c:pt idx="1">
                  <c:v>Periódico</c:v>
                </c:pt>
                <c:pt idx="2">
                  <c:v>Cartón</c:v>
                </c:pt>
                <c:pt idx="3">
                  <c:v>Cartoncillo </c:v>
                </c:pt>
                <c:pt idx="4">
                  <c:v>Revistas y papel de color</c:v>
                </c:pt>
                <c:pt idx="5">
                  <c:v>Plásticos PET (1)</c:v>
                </c:pt>
                <c:pt idx="6">
                  <c:v>Plásticos HDPE (2)</c:v>
                </c:pt>
                <c:pt idx="7">
                  <c:v>Plástico PVC (3)</c:v>
                </c:pt>
                <c:pt idx="8">
                  <c:v>Plástico LDPE (4)</c:v>
                </c:pt>
                <c:pt idx="9">
                  <c:v>Aluminio</c:v>
                </c:pt>
                <c:pt idx="10">
                  <c:v>Hojalata o latas férricas</c:v>
                </c:pt>
                <c:pt idx="11">
                  <c:v>Tetra Brick</c:v>
                </c:pt>
                <c:pt idx="12">
                  <c:v>Vidrio</c:v>
                </c:pt>
                <c:pt idx="13">
                  <c:v>Otros</c:v>
                </c:pt>
                <c:pt idx="14">
                  <c:v>Basura </c:v>
                </c:pt>
              </c:strCache>
            </c:strRef>
          </c:cat>
          <c:val>
            <c:numRef>
              <c:f>'RESUMEN RESIDUOS DETALLADOS'!$J$2:$J$16</c:f>
              <c:numCache>
                <c:formatCode>0.00;[Red]0.00</c:formatCode>
                <c:ptCount val="15"/>
                <c:pt idx="0">
                  <c:v>2.2452117012917818</c:v>
                </c:pt>
                <c:pt idx="1">
                  <c:v>0.23644615071137776</c:v>
                </c:pt>
                <c:pt idx="2">
                  <c:v>21.896802161686097</c:v>
                </c:pt>
                <c:pt idx="3">
                  <c:v>14.474367337760386</c:v>
                </c:pt>
                <c:pt idx="4">
                  <c:v>4.1251059681574356</c:v>
                </c:pt>
                <c:pt idx="5">
                  <c:v>5.0748691509853154</c:v>
                </c:pt>
                <c:pt idx="6">
                  <c:v>4.341988052406009</c:v>
                </c:pt>
                <c:pt idx="7">
                  <c:v>0</c:v>
                </c:pt>
                <c:pt idx="8">
                  <c:v>2.1919759139230504</c:v>
                </c:pt>
                <c:pt idx="9">
                  <c:v>0.58147924107525883</c:v>
                </c:pt>
                <c:pt idx="10">
                  <c:v>1.8736928823034755</c:v>
                </c:pt>
                <c:pt idx="11">
                  <c:v>3.510980603593981</c:v>
                </c:pt>
                <c:pt idx="12">
                  <c:v>6.7898991040964489</c:v>
                </c:pt>
                <c:pt idx="13">
                  <c:v>15.467280785769013</c:v>
                </c:pt>
                <c:pt idx="14">
                  <c:v>17.189900946240371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B-4232-AB67-0575703C6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15208</xdr:colOff>
      <xdr:row>18</xdr:row>
      <xdr:rowOff>5923</xdr:rowOff>
    </xdr:from>
    <xdr:to>
      <xdr:col>14</xdr:col>
      <xdr:colOff>0</xdr:colOff>
      <xdr:row>37</xdr:row>
      <xdr:rowOff>33618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D58724-A3B7-4E27-9535-9BA7099B8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11205</xdr:colOff>
      <xdr:row>18</xdr:row>
      <xdr:rowOff>1120</xdr:rowOff>
    </xdr:from>
    <xdr:to>
      <xdr:col>10</xdr:col>
      <xdr:colOff>0</xdr:colOff>
      <xdr:row>34</xdr:row>
      <xdr:rowOff>22412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3CCF019-F07F-B48E-D050-A0323B5ED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8"/>
  <sheetViews>
    <sheetView tabSelected="1" topLeftCell="C1" zoomScale="85" zoomScaleNormal="85" workbookViewId="0">
      <selection activeCell="E2" sqref="E2"/>
    </sheetView>
  </sheetViews>
  <sheetFormatPr baseColWidth="10" defaultRowHeight="15" x14ac:dyDescent="0.25"/>
  <cols>
    <col min="1" max="1" width="10.42578125" style="6" bestFit="1" customWidth="1"/>
    <col min="2" max="2" width="36.85546875" style="6" bestFit="1" customWidth="1"/>
    <col min="3" max="3" width="29.7109375" style="8" bestFit="1" customWidth="1"/>
    <col min="4" max="4" width="28" style="8" bestFit="1" customWidth="1"/>
    <col min="5" max="5" width="26.5703125" style="6" bestFit="1" customWidth="1"/>
    <col min="6" max="6" width="11.28515625" style="7" bestFit="1" customWidth="1"/>
    <col min="7" max="7" width="26.42578125" bestFit="1" customWidth="1"/>
    <col min="8" max="8" width="47.42578125" style="1" bestFit="1" customWidth="1"/>
    <col min="9" max="9" width="12" style="2" bestFit="1" customWidth="1"/>
    <col min="10" max="10" width="29.85546875" style="9" bestFit="1" customWidth="1"/>
    <col min="12" max="12" width="46.42578125" bestFit="1" customWidth="1"/>
    <col min="13" max="13" width="24" customWidth="1"/>
    <col min="14" max="14" width="26.5703125" bestFit="1" customWidth="1"/>
    <col min="15" max="15" width="24.140625" hidden="1" customWidth="1"/>
    <col min="16" max="16" width="34.140625" hidden="1" customWidth="1"/>
    <col min="17" max="17" width="31.42578125" hidden="1" customWidth="1"/>
  </cols>
  <sheetData>
    <row r="1" spans="1:17" x14ac:dyDescent="0.25">
      <c r="A1" s="3" t="s">
        <v>1</v>
      </c>
      <c r="B1" s="3" t="s">
        <v>2</v>
      </c>
      <c r="C1" s="4" t="s">
        <v>19</v>
      </c>
      <c r="D1" s="4" t="s">
        <v>20</v>
      </c>
      <c r="E1" s="3" t="s">
        <v>21</v>
      </c>
      <c r="F1" s="5" t="s">
        <v>22</v>
      </c>
      <c r="H1" s="11" t="s">
        <v>18</v>
      </c>
      <c r="I1" s="12" t="s">
        <v>17</v>
      </c>
      <c r="J1" s="13" t="s">
        <v>16</v>
      </c>
      <c r="L1" s="27" t="s">
        <v>24</v>
      </c>
      <c r="M1" s="27" t="s">
        <v>17</v>
      </c>
      <c r="N1" s="27" t="s">
        <v>59</v>
      </c>
      <c r="O1" s="11" t="s">
        <v>37</v>
      </c>
      <c r="P1" s="13" t="s">
        <v>38</v>
      </c>
      <c r="Q1" s="11" t="s">
        <v>40</v>
      </c>
    </row>
    <row r="2" spans="1:17" x14ac:dyDescent="0.25">
      <c r="A2" s="6" t="s">
        <v>48</v>
      </c>
      <c r="B2" s="6" t="s">
        <v>49</v>
      </c>
      <c r="C2" s="16">
        <v>45658</v>
      </c>
      <c r="D2" s="16">
        <v>45688</v>
      </c>
      <c r="E2" t="s">
        <v>3</v>
      </c>
      <c r="F2">
        <v>6.8963989000000003</v>
      </c>
      <c r="H2" s="11" t="s">
        <v>3</v>
      </c>
      <c r="I2" s="13">
        <f>+SUM(F2,F17,F32,F47,F63,F79,F95,F111,F127,F143,F159,F175)</f>
        <v>39.076501900000004</v>
      </c>
      <c r="J2" s="13">
        <f>+I2*100/($I$16+$I$17)</f>
        <v>2.2452117012917818</v>
      </c>
      <c r="L2" s="27" t="s">
        <v>25</v>
      </c>
      <c r="M2" s="28">
        <f>+SUM(F2:F16)-O2</f>
        <v>156.62533999999999</v>
      </c>
      <c r="N2" s="30">
        <f>4922461.14+20784000</f>
        <v>25706461.140000001</v>
      </c>
      <c r="O2" s="12">
        <f>+SUM(F15)</f>
        <v>44.220689999999998</v>
      </c>
      <c r="P2" s="13">
        <f t="shared" ref="P2:P11" si="0">+O2*100/(M2+O2)</f>
        <v>22.017208903755776</v>
      </c>
      <c r="Q2" s="17">
        <f t="shared" ref="Q2:Q13" si="1">+M2*100/$M$14</f>
        <v>9.6584725182442117</v>
      </c>
    </row>
    <row r="3" spans="1:17" x14ac:dyDescent="0.25">
      <c r="A3" s="6" t="s">
        <v>48</v>
      </c>
      <c r="B3" s="6" t="s">
        <v>49</v>
      </c>
      <c r="C3" s="16">
        <v>45658</v>
      </c>
      <c r="D3" s="16">
        <v>45688</v>
      </c>
      <c r="E3" t="s">
        <v>41</v>
      </c>
      <c r="F3">
        <v>0.470302</v>
      </c>
      <c r="H3" s="11" t="s">
        <v>4</v>
      </c>
      <c r="I3" s="13">
        <f>+SUM(F3,F18,F33,F48,F64,F80,F96,F112,F128,F144,F160,F176)</f>
        <v>4.1151970000000011</v>
      </c>
      <c r="J3" s="13">
        <f t="shared" ref="J3:J15" si="2">+I3*100/($I$16+$I$17)</f>
        <v>0.23644615071137776</v>
      </c>
      <c r="L3" s="27" t="s">
        <v>26</v>
      </c>
      <c r="M3" s="28">
        <f>+SUM(F17:F31)-O3</f>
        <v>116.91391999999999</v>
      </c>
      <c r="N3" s="30">
        <f>4922461.14+20784000</f>
        <v>25706461.140000001</v>
      </c>
      <c r="O3" s="12">
        <f>+SUM(F30)</f>
        <v>33.982379999999999</v>
      </c>
      <c r="P3" s="13">
        <f t="shared" si="0"/>
        <v>22.520353381759527</v>
      </c>
      <c r="Q3" s="17">
        <f t="shared" si="1"/>
        <v>7.209624466387127</v>
      </c>
    </row>
    <row r="4" spans="1:17" x14ac:dyDescent="0.25">
      <c r="A4" s="6" t="s">
        <v>48</v>
      </c>
      <c r="B4" s="6" t="s">
        <v>49</v>
      </c>
      <c r="C4" s="16">
        <v>45658</v>
      </c>
      <c r="D4" s="16">
        <v>45688</v>
      </c>
      <c r="E4" t="s">
        <v>42</v>
      </c>
      <c r="F4">
        <v>32.655783999999997</v>
      </c>
      <c r="H4" s="11" t="s">
        <v>5</v>
      </c>
      <c r="I4" s="13">
        <f>+SUM(F4,F19,F34,F49,F65,F81,F97,F113,F129,F145,F161,F177)</f>
        <v>381.10011220000001</v>
      </c>
      <c r="J4" s="13">
        <f t="shared" si="2"/>
        <v>21.896802161686097</v>
      </c>
      <c r="L4" s="27" t="s">
        <v>27</v>
      </c>
      <c r="M4" s="28">
        <f>+SUM(F32:F46)-O4</f>
        <v>123.48959161000001</v>
      </c>
      <c r="N4" s="30">
        <f>4922461.14+20784000</f>
        <v>25706461.140000001</v>
      </c>
      <c r="O4" s="12">
        <f>+SUM(F45)</f>
        <v>36.766377800000001</v>
      </c>
      <c r="P4" s="13">
        <f t="shared" si="0"/>
        <v>22.942282858703777</v>
      </c>
      <c r="Q4" s="17">
        <f t="shared" si="1"/>
        <v>7.6151204323284221</v>
      </c>
    </row>
    <row r="5" spans="1:17" x14ac:dyDescent="0.25">
      <c r="A5" s="6" t="s">
        <v>48</v>
      </c>
      <c r="B5" s="6" t="s">
        <v>49</v>
      </c>
      <c r="C5" s="16">
        <v>45658</v>
      </c>
      <c r="D5" s="16">
        <v>45688</v>
      </c>
      <c r="E5" t="s">
        <v>6</v>
      </c>
      <c r="F5">
        <v>30.300277999999999</v>
      </c>
      <c r="H5" s="11" t="s">
        <v>6</v>
      </c>
      <c r="I5" s="13">
        <f>+SUM(F5,F20,F35,F50,F66,F82,F98,F114,F130,F146,F162,F178)</f>
        <v>251.91728799999999</v>
      </c>
      <c r="J5" s="13">
        <f t="shared" si="2"/>
        <v>14.474367337760386</v>
      </c>
      <c r="L5" s="27" t="s">
        <v>28</v>
      </c>
      <c r="M5" s="28">
        <f>+SUM(F47:F62)-O5</f>
        <v>135.5455</v>
      </c>
      <c r="N5" s="30">
        <f>4922461.14+20784000</f>
        <v>25706461.140000001</v>
      </c>
      <c r="O5" s="12">
        <f>+SUM(F60)</f>
        <v>20.967500000000001</v>
      </c>
      <c r="P5" s="13">
        <f t="shared" si="0"/>
        <v>13.396650757445068</v>
      </c>
      <c r="Q5" s="17">
        <f t="shared" si="1"/>
        <v>8.3585611799576682</v>
      </c>
    </row>
    <row r="6" spans="1:17" x14ac:dyDescent="0.25">
      <c r="A6" s="6" t="s">
        <v>48</v>
      </c>
      <c r="B6" s="6" t="s">
        <v>49</v>
      </c>
      <c r="C6" s="16">
        <v>45658</v>
      </c>
      <c r="D6" s="16">
        <v>45688</v>
      </c>
      <c r="E6" t="s">
        <v>7</v>
      </c>
      <c r="F6">
        <v>12.668645100000001</v>
      </c>
      <c r="H6" s="11" t="s">
        <v>7</v>
      </c>
      <c r="I6" s="13">
        <f>+SUM(F6,F21,F36,F51,F67,F83,F99,F115,F131,F147,F163,F179)</f>
        <v>71.794882909999998</v>
      </c>
      <c r="J6" s="13">
        <f t="shared" si="2"/>
        <v>4.1251059681574356</v>
      </c>
      <c r="L6" s="27" t="s">
        <v>29</v>
      </c>
      <c r="M6" s="28">
        <f>+SUM(F63:F78)-O6</f>
        <v>142.57550000000001</v>
      </c>
      <c r="N6" s="30">
        <f t="shared" ref="N6:N12" si="3">4922461.14+2050000+20784000</f>
        <v>27756461.140000001</v>
      </c>
      <c r="O6" s="12">
        <f>+SUM(F76)</f>
        <v>23.7865</v>
      </c>
      <c r="P6" s="13">
        <f t="shared" si="0"/>
        <v>14.298036811291041</v>
      </c>
      <c r="Q6" s="17">
        <f t="shared" si="1"/>
        <v>8.7920738018824274</v>
      </c>
    </row>
    <row r="7" spans="1:17" x14ac:dyDescent="0.25">
      <c r="A7" s="6" t="s">
        <v>48</v>
      </c>
      <c r="B7" s="6" t="s">
        <v>49</v>
      </c>
      <c r="C7" s="16">
        <v>45658</v>
      </c>
      <c r="D7" s="16">
        <v>45688</v>
      </c>
      <c r="E7" t="s">
        <v>43</v>
      </c>
      <c r="F7">
        <v>12.766246000000001</v>
      </c>
      <c r="H7" s="11" t="s">
        <v>8</v>
      </c>
      <c r="I7" s="13">
        <f>+SUM(F7,F22,F37,F52,F68,F83,F99,F115,F131,F147,F163,F179)</f>
        <v>88.324915600000026</v>
      </c>
      <c r="J7" s="13">
        <f t="shared" si="2"/>
        <v>5.0748691509853154</v>
      </c>
      <c r="L7" s="27" t="s">
        <v>30</v>
      </c>
      <c r="M7" s="28">
        <f>+SUM(F79:F94)-O7</f>
        <v>148.678</v>
      </c>
      <c r="N7" s="30">
        <f t="shared" si="3"/>
        <v>27756461.140000001</v>
      </c>
      <c r="O7" s="12">
        <f>+SUM(F91)</f>
        <v>4.1159999999999997</v>
      </c>
      <c r="P7" s="13">
        <f t="shared" si="0"/>
        <v>2.6938230558791578</v>
      </c>
      <c r="Q7" s="17">
        <f t="shared" si="1"/>
        <v>9.1683911241151197</v>
      </c>
    </row>
    <row r="8" spans="1:17" x14ac:dyDescent="0.25">
      <c r="A8" s="6" t="s">
        <v>48</v>
      </c>
      <c r="B8" s="6" t="s">
        <v>49</v>
      </c>
      <c r="C8" s="16">
        <v>45658</v>
      </c>
      <c r="D8" s="16">
        <v>45688</v>
      </c>
      <c r="E8" t="s">
        <v>44</v>
      </c>
      <c r="F8">
        <v>7.1490539999999996</v>
      </c>
      <c r="H8" s="11" t="s">
        <v>9</v>
      </c>
      <c r="I8" s="13">
        <f t="shared" ref="I8:I14" si="4">+SUM(F8,F23,F38,F53,F69,F85,F101,F117,F133,F149,F165,F181)</f>
        <v>75.569579599999997</v>
      </c>
      <c r="J8" s="13">
        <f t="shared" si="2"/>
        <v>4.341988052406009</v>
      </c>
      <c r="L8" s="27" t="s">
        <v>31</v>
      </c>
      <c r="M8" s="28">
        <f>+SUM(F95:F110)-O8</f>
        <v>162.46239999999997</v>
      </c>
      <c r="N8" s="30">
        <f t="shared" si="3"/>
        <v>27756461.140000001</v>
      </c>
      <c r="O8" s="12">
        <f>+F107</f>
        <v>4.8596000000000004</v>
      </c>
      <c r="P8" s="13">
        <f t="shared" si="0"/>
        <v>2.9043401345907895</v>
      </c>
      <c r="Q8" s="17">
        <f t="shared" si="1"/>
        <v>10.018421193198995</v>
      </c>
    </row>
    <row r="9" spans="1:17" x14ac:dyDescent="0.25">
      <c r="A9" s="6" t="s">
        <v>48</v>
      </c>
      <c r="B9" s="6" t="s">
        <v>49</v>
      </c>
      <c r="C9" s="16">
        <v>45658</v>
      </c>
      <c r="D9" s="16">
        <v>45688</v>
      </c>
      <c r="E9" t="s">
        <v>45</v>
      </c>
      <c r="F9">
        <v>0</v>
      </c>
      <c r="H9" s="11" t="s">
        <v>10</v>
      </c>
      <c r="I9" s="13">
        <f t="shared" si="4"/>
        <v>0</v>
      </c>
      <c r="J9" s="13">
        <f t="shared" si="2"/>
        <v>0</v>
      </c>
      <c r="L9" s="27" t="s">
        <v>32</v>
      </c>
      <c r="M9" s="28">
        <f>+SUM(F111:F126)-O9</f>
        <v>158.19050000000001</v>
      </c>
      <c r="N9" s="30">
        <f t="shared" si="3"/>
        <v>27756461.140000001</v>
      </c>
      <c r="O9" s="12">
        <f>+F123</f>
        <v>4.3654999999999999</v>
      </c>
      <c r="P9" s="13">
        <f t="shared" si="0"/>
        <v>2.6855360614188339</v>
      </c>
      <c r="Q9" s="17">
        <f t="shared" si="1"/>
        <v>9.7549898177224144</v>
      </c>
    </row>
    <row r="10" spans="1:17" x14ac:dyDescent="0.25">
      <c r="A10" s="6" t="s">
        <v>48</v>
      </c>
      <c r="B10" s="6" t="s">
        <v>49</v>
      </c>
      <c r="C10" s="16">
        <v>45658</v>
      </c>
      <c r="D10" s="16">
        <v>45688</v>
      </c>
      <c r="E10" t="s">
        <v>46</v>
      </c>
      <c r="F10">
        <v>4.8464840000000002</v>
      </c>
      <c r="H10" s="11" t="s">
        <v>11</v>
      </c>
      <c r="I10" s="13">
        <f t="shared" si="4"/>
        <v>38.149966400000004</v>
      </c>
      <c r="J10" s="13">
        <f t="shared" si="2"/>
        <v>2.1919759139230504</v>
      </c>
      <c r="L10" s="27" t="s">
        <v>33</v>
      </c>
      <c r="M10" s="28">
        <f>+SUM(F127:F142)-O10</f>
        <v>153.53600000000003</v>
      </c>
      <c r="N10" s="30">
        <f t="shared" si="3"/>
        <v>27756461.140000001</v>
      </c>
      <c r="O10" s="12">
        <f>+F139</f>
        <v>5.4269999999999996</v>
      </c>
      <c r="P10" s="13">
        <f t="shared" si="0"/>
        <v>3.4140020004655161</v>
      </c>
      <c r="Q10" s="17">
        <f t="shared" si="1"/>
        <v>9.4679649957097851</v>
      </c>
    </row>
    <row r="11" spans="1:17" x14ac:dyDescent="0.25">
      <c r="A11" s="6" t="s">
        <v>48</v>
      </c>
      <c r="B11" s="6" t="s">
        <v>49</v>
      </c>
      <c r="C11" s="16">
        <v>45658</v>
      </c>
      <c r="D11" s="16">
        <v>45688</v>
      </c>
      <c r="E11" t="s">
        <v>12</v>
      </c>
      <c r="F11">
        <v>2.2107860000000001</v>
      </c>
      <c r="H11" s="11" t="s">
        <v>12</v>
      </c>
      <c r="I11" s="13">
        <f t="shared" si="4"/>
        <v>10.120281599999998</v>
      </c>
      <c r="J11" s="13">
        <f t="shared" si="2"/>
        <v>0.58147924107525883</v>
      </c>
      <c r="L11" s="27" t="s">
        <v>34</v>
      </c>
      <c r="M11" s="28">
        <f>+SUM(F143:F158)-O11</f>
        <v>161.21099999999998</v>
      </c>
      <c r="N11" s="30">
        <f t="shared" si="3"/>
        <v>27756461.140000001</v>
      </c>
      <c r="O11" s="12">
        <f>+F155</f>
        <v>4.6689999999999996</v>
      </c>
      <c r="P11" s="13">
        <f t="shared" si="0"/>
        <v>2.8146853146853146</v>
      </c>
      <c r="Q11" s="17">
        <f t="shared" si="1"/>
        <v>9.9412522465309099</v>
      </c>
    </row>
    <row r="12" spans="1:17" x14ac:dyDescent="0.25">
      <c r="A12" s="6" t="s">
        <v>48</v>
      </c>
      <c r="B12" s="6" t="s">
        <v>49</v>
      </c>
      <c r="C12" s="16">
        <v>45658</v>
      </c>
      <c r="D12" s="16">
        <v>45688</v>
      </c>
      <c r="E12" t="s">
        <v>47</v>
      </c>
      <c r="F12">
        <v>6.7815260000000004</v>
      </c>
      <c r="H12" s="11" t="s">
        <v>13</v>
      </c>
      <c r="I12" s="13">
        <f t="shared" si="4"/>
        <v>32.610449799999998</v>
      </c>
      <c r="J12" s="13">
        <f t="shared" si="2"/>
        <v>1.8736928823034755</v>
      </c>
      <c r="L12" s="27" t="s">
        <v>35</v>
      </c>
      <c r="M12" s="28">
        <f>+SUM(F159:F174)-O12</f>
        <v>162.40899999999999</v>
      </c>
      <c r="N12" s="30">
        <f t="shared" si="3"/>
        <v>27756461.140000001</v>
      </c>
      <c r="O12" s="12">
        <f>+F171</f>
        <v>4.8704999999999998</v>
      </c>
      <c r="P12" s="13">
        <f>O12*100/(M12+O12)</f>
        <v>2.9115940686097219</v>
      </c>
      <c r="Q12" s="17">
        <f t="shared" si="1"/>
        <v>10.015128223922925</v>
      </c>
    </row>
    <row r="13" spans="1:17" x14ac:dyDescent="0.25">
      <c r="A13" s="6" t="s">
        <v>48</v>
      </c>
      <c r="B13" s="6" t="s">
        <v>49</v>
      </c>
      <c r="C13" s="16">
        <v>45658</v>
      </c>
      <c r="D13" s="16">
        <v>45688</v>
      </c>
      <c r="E13" t="s">
        <v>14</v>
      </c>
      <c r="F13">
        <v>4.7584</v>
      </c>
      <c r="H13" s="11" t="s">
        <v>14</v>
      </c>
      <c r="I13" s="13">
        <f t="shared" si="4"/>
        <v>61.106416000000003</v>
      </c>
      <c r="J13" s="13">
        <f t="shared" si="2"/>
        <v>3.510980603593981</v>
      </c>
      <c r="L13" s="27" t="s">
        <v>36</v>
      </c>
      <c r="M13" s="28">
        <f>+SUM(F175:F188)-O13</f>
        <v>0</v>
      </c>
      <c r="N13" s="30"/>
      <c r="O13" s="12">
        <f>+F187</f>
        <v>0</v>
      </c>
      <c r="P13" s="13" t="e">
        <f>+O13*100/(M13+O13)</f>
        <v>#DIV/0!</v>
      </c>
      <c r="Q13" s="17">
        <f t="shared" si="1"/>
        <v>0</v>
      </c>
    </row>
    <row r="14" spans="1:17" ht="18.75" x14ac:dyDescent="0.3">
      <c r="A14" s="6" t="s">
        <v>48</v>
      </c>
      <c r="B14" s="6" t="s">
        <v>49</v>
      </c>
      <c r="C14" s="16">
        <v>45658</v>
      </c>
      <c r="D14" s="16">
        <v>45688</v>
      </c>
      <c r="E14" t="s">
        <v>15</v>
      </c>
      <c r="F14">
        <v>34.793461999999998</v>
      </c>
      <c r="H14" s="11" t="s">
        <v>15</v>
      </c>
      <c r="I14" s="13">
        <f t="shared" si="4"/>
        <v>118.17393660000002</v>
      </c>
      <c r="J14" s="13">
        <f t="shared" si="2"/>
        <v>6.7898991040964489</v>
      </c>
      <c r="L14" s="23" t="s">
        <v>23</v>
      </c>
      <c r="M14" s="24">
        <f>+SUM(M2:M13)</f>
        <v>1621.6367516099999</v>
      </c>
      <c r="N14" s="31">
        <f>+SUM(N2:N13,N15)</f>
        <v>297121072.53999996</v>
      </c>
      <c r="O14" s="19">
        <f t="shared" ref="O14:Q14" si="5">+SUM(O2:O13)</f>
        <v>188.03104779999995</v>
      </c>
      <c r="P14" s="18">
        <f>+O14*100/(M14+O14)</f>
        <v>10.390362687632676</v>
      </c>
      <c r="Q14" s="19">
        <f t="shared" si="5"/>
        <v>100</v>
      </c>
    </row>
    <row r="15" spans="1:17" ht="15.75" thickBot="1" x14ac:dyDescent="0.3">
      <c r="A15" s="6" t="s">
        <v>48</v>
      </c>
      <c r="B15" s="6" t="s">
        <v>49</v>
      </c>
      <c r="C15" s="16">
        <v>45658</v>
      </c>
      <c r="D15" s="16">
        <v>45688</v>
      </c>
      <c r="E15" t="s">
        <v>0</v>
      </c>
      <c r="F15">
        <v>44.220689999999998</v>
      </c>
      <c r="H15" s="11" t="s">
        <v>39</v>
      </c>
      <c r="I15" s="13">
        <f>+SUM(F16,F31,F46,F62,F77,F93,F109,F125,F141,F157,F173,F189)</f>
        <v>269.19832400000001</v>
      </c>
      <c r="J15" s="13">
        <f t="shared" si="2"/>
        <v>15.467280785769013</v>
      </c>
      <c r="L15" s="25"/>
      <c r="M15" s="26"/>
      <c r="N15" s="30"/>
      <c r="O15" s="22"/>
      <c r="P15" s="22"/>
    </row>
    <row r="16" spans="1:17" x14ac:dyDescent="0.25">
      <c r="A16" s="6" t="s">
        <v>48</v>
      </c>
      <c r="B16" s="6" t="s">
        <v>49</v>
      </c>
      <c r="C16" s="16">
        <v>45658</v>
      </c>
      <c r="D16" s="16">
        <v>45688</v>
      </c>
      <c r="E16" t="s">
        <v>39</v>
      </c>
      <c r="F16">
        <v>0.32797399999999999</v>
      </c>
      <c r="H16" s="11" t="str">
        <f>+E15</f>
        <v xml:space="preserve">Basura </v>
      </c>
      <c r="I16" s="13">
        <f>+SUM(F15,F30,F45,F60,F76,F92,F108,F124,F140,F156,F172,F188)</f>
        <v>299.17944779999993</v>
      </c>
      <c r="J16" s="13">
        <f>+I16*100/($I$16+$I$17)</f>
        <v>17.189900946240371</v>
      </c>
      <c r="L16" s="20"/>
    </row>
    <row r="17" spans="1:14" x14ac:dyDescent="0.25">
      <c r="A17" s="6" t="s">
        <v>50</v>
      </c>
      <c r="B17" s="6" t="s">
        <v>49</v>
      </c>
      <c r="C17" s="16">
        <v>45689</v>
      </c>
      <c r="D17" s="16" t="s">
        <v>61</v>
      </c>
      <c r="E17" t="s">
        <v>3</v>
      </c>
      <c r="F17">
        <v>4.985303</v>
      </c>
      <c r="H17" s="15" t="s">
        <v>23</v>
      </c>
      <c r="I17" s="18">
        <f>+SUM(I2:I15)</f>
        <v>1441.25785161</v>
      </c>
      <c r="J17" s="18">
        <f>+SUM(J2:J16)</f>
        <v>99.999999999999986</v>
      </c>
      <c r="N17" s="33"/>
    </row>
    <row r="18" spans="1:14" x14ac:dyDescent="0.25">
      <c r="A18" s="6" t="s">
        <v>50</v>
      </c>
      <c r="B18" s="6" t="s">
        <v>49</v>
      </c>
      <c r="C18" s="16">
        <v>45689</v>
      </c>
      <c r="D18" s="16" t="s">
        <v>61</v>
      </c>
      <c r="E18" t="s">
        <v>41</v>
      </c>
      <c r="F18">
        <v>0.31802999999999998</v>
      </c>
      <c r="J18" s="14"/>
      <c r="N18" s="29"/>
    </row>
    <row r="19" spans="1:14" x14ac:dyDescent="0.25">
      <c r="A19" s="6" t="s">
        <v>50</v>
      </c>
      <c r="B19" s="6" t="s">
        <v>49</v>
      </c>
      <c r="C19" s="16">
        <v>45689</v>
      </c>
      <c r="D19" s="16" t="s">
        <v>61</v>
      </c>
      <c r="E19" t="s">
        <v>42</v>
      </c>
      <c r="F19">
        <v>29.86046</v>
      </c>
      <c r="N19" s="33"/>
    </row>
    <row r="20" spans="1:14" x14ac:dyDescent="0.25">
      <c r="A20" s="6" t="s">
        <v>50</v>
      </c>
      <c r="B20" s="6" t="s">
        <v>49</v>
      </c>
      <c r="C20" s="16">
        <v>45689</v>
      </c>
      <c r="D20" s="16" t="s">
        <v>61</v>
      </c>
      <c r="E20" t="s">
        <v>6</v>
      </c>
      <c r="F20">
        <v>21.569559999999999</v>
      </c>
      <c r="N20" s="29"/>
    </row>
    <row r="21" spans="1:14" x14ac:dyDescent="0.25">
      <c r="A21" s="6" t="s">
        <v>50</v>
      </c>
      <c r="B21" s="6" t="s">
        <v>49</v>
      </c>
      <c r="C21" s="16">
        <v>45689</v>
      </c>
      <c r="D21" s="16" t="s">
        <v>61</v>
      </c>
      <c r="E21" t="s">
        <v>7</v>
      </c>
      <c r="F21">
        <v>9.0726569999999995</v>
      </c>
      <c r="N21" s="29"/>
    </row>
    <row r="22" spans="1:14" x14ac:dyDescent="0.25">
      <c r="A22" s="6" t="s">
        <v>50</v>
      </c>
      <c r="B22" s="6" t="s">
        <v>49</v>
      </c>
      <c r="C22" s="16">
        <v>45689</v>
      </c>
      <c r="D22" s="16" t="s">
        <v>61</v>
      </c>
      <c r="E22" t="s">
        <v>43</v>
      </c>
      <c r="F22">
        <v>10.18267</v>
      </c>
      <c r="N22" s="29"/>
    </row>
    <row r="23" spans="1:14" x14ac:dyDescent="0.25">
      <c r="A23" s="6" t="s">
        <v>50</v>
      </c>
      <c r="B23" s="6" t="s">
        <v>49</v>
      </c>
      <c r="C23" s="16">
        <v>45689</v>
      </c>
      <c r="D23" s="16" t="s">
        <v>61</v>
      </c>
      <c r="E23" t="s">
        <v>44</v>
      </c>
      <c r="F23">
        <v>6.1553199999999997</v>
      </c>
      <c r="I23" s="1"/>
      <c r="J23" s="1"/>
      <c r="K23" s="1"/>
      <c r="N23" s="29"/>
    </row>
    <row r="24" spans="1:14" x14ac:dyDescent="0.25">
      <c r="A24" s="6" t="s">
        <v>50</v>
      </c>
      <c r="B24" s="6" t="s">
        <v>49</v>
      </c>
      <c r="C24" s="16">
        <v>45689</v>
      </c>
      <c r="D24" s="16" t="s">
        <v>61</v>
      </c>
      <c r="E24" t="s">
        <v>45</v>
      </c>
      <c r="F24">
        <v>0</v>
      </c>
      <c r="N24" s="29"/>
    </row>
    <row r="25" spans="1:14" x14ac:dyDescent="0.25">
      <c r="A25" s="6" t="s">
        <v>50</v>
      </c>
      <c r="B25" s="6" t="s">
        <v>49</v>
      </c>
      <c r="C25" s="16">
        <v>45689</v>
      </c>
      <c r="D25" s="16" t="s">
        <v>61</v>
      </c>
      <c r="E25" t="s">
        <v>46</v>
      </c>
      <c r="F25">
        <v>3.7340399999999998</v>
      </c>
      <c r="N25" s="29"/>
    </row>
    <row r="26" spans="1:14" x14ac:dyDescent="0.25">
      <c r="A26" s="6" t="s">
        <v>50</v>
      </c>
      <c r="B26" s="6" t="s">
        <v>49</v>
      </c>
      <c r="C26" s="16">
        <v>45689</v>
      </c>
      <c r="D26" s="16" t="s">
        <v>61</v>
      </c>
      <c r="E26" t="s">
        <v>12</v>
      </c>
      <c r="F26">
        <v>1.78345</v>
      </c>
      <c r="N26" s="29"/>
    </row>
    <row r="27" spans="1:14" x14ac:dyDescent="0.25">
      <c r="A27" s="6" t="s">
        <v>50</v>
      </c>
      <c r="B27" s="6" t="s">
        <v>49</v>
      </c>
      <c r="C27" s="16">
        <v>45689</v>
      </c>
      <c r="D27" s="16" t="s">
        <v>61</v>
      </c>
      <c r="E27" t="s">
        <v>47</v>
      </c>
      <c r="F27">
        <v>5.7268299999999996</v>
      </c>
      <c r="N27" s="29"/>
    </row>
    <row r="28" spans="1:14" x14ac:dyDescent="0.25">
      <c r="A28" s="6" t="s">
        <v>50</v>
      </c>
      <c r="B28" s="6" t="s">
        <v>49</v>
      </c>
      <c r="C28" s="16">
        <v>45689</v>
      </c>
      <c r="D28" s="16" t="s">
        <v>61</v>
      </c>
      <c r="E28" t="s">
        <v>14</v>
      </c>
      <c r="F28">
        <v>3.97729</v>
      </c>
      <c r="N28" s="29"/>
    </row>
    <row r="29" spans="1:14" x14ac:dyDescent="0.25">
      <c r="A29" s="6" t="s">
        <v>50</v>
      </c>
      <c r="B29" s="6" t="s">
        <v>49</v>
      </c>
      <c r="C29" s="16">
        <v>45689</v>
      </c>
      <c r="D29" s="16" t="s">
        <v>61</v>
      </c>
      <c r="E29" t="s">
        <v>15</v>
      </c>
      <c r="F29">
        <v>19.438859999999998</v>
      </c>
      <c r="N29" s="29"/>
    </row>
    <row r="30" spans="1:14" x14ac:dyDescent="0.25">
      <c r="A30" s="6" t="s">
        <v>50</v>
      </c>
      <c r="B30" s="6" t="s">
        <v>49</v>
      </c>
      <c r="C30" s="16">
        <v>45689</v>
      </c>
      <c r="D30" s="16" t="s">
        <v>61</v>
      </c>
      <c r="E30" t="s">
        <v>0</v>
      </c>
      <c r="F30">
        <v>33.982379999999999</v>
      </c>
      <c r="N30" s="32"/>
    </row>
    <row r="31" spans="1:14" x14ac:dyDescent="0.25">
      <c r="A31" s="6" t="s">
        <v>50</v>
      </c>
      <c r="B31" s="6" t="s">
        <v>49</v>
      </c>
      <c r="C31" s="16">
        <v>45689</v>
      </c>
      <c r="D31" s="16" t="s">
        <v>61</v>
      </c>
      <c r="E31" t="s">
        <v>39</v>
      </c>
      <c r="F31">
        <v>0.10945000000000001</v>
      </c>
    </row>
    <row r="32" spans="1:14" x14ac:dyDescent="0.25">
      <c r="A32" s="6" t="s">
        <v>51</v>
      </c>
      <c r="B32" s="6" t="s">
        <v>49</v>
      </c>
      <c r="C32" s="16">
        <v>45660</v>
      </c>
      <c r="D32" s="16">
        <v>45747</v>
      </c>
      <c r="E32" t="s">
        <v>3</v>
      </c>
      <c r="F32">
        <v>4.0149999999999997</v>
      </c>
    </row>
    <row r="33" spans="1:15" x14ac:dyDescent="0.25">
      <c r="A33" s="6" t="s">
        <v>51</v>
      </c>
      <c r="B33" s="6" t="s">
        <v>49</v>
      </c>
      <c r="C33" s="16">
        <v>45660</v>
      </c>
      <c r="D33" s="16">
        <v>45747</v>
      </c>
      <c r="E33" t="s">
        <v>41</v>
      </c>
      <c r="F33">
        <v>0.38086500000000001</v>
      </c>
      <c r="M33" s="22"/>
      <c r="N33" s="22"/>
    </row>
    <row r="34" spans="1:15" x14ac:dyDescent="0.25">
      <c r="A34" s="6" t="s">
        <v>51</v>
      </c>
      <c r="B34" s="6" t="s">
        <v>49</v>
      </c>
      <c r="C34" s="16">
        <v>45660</v>
      </c>
      <c r="D34" s="16">
        <v>45747</v>
      </c>
      <c r="E34" t="s">
        <v>42</v>
      </c>
      <c r="F34">
        <v>28.159368199999999</v>
      </c>
      <c r="O34" s="21"/>
    </row>
    <row r="35" spans="1:15" x14ac:dyDescent="0.25">
      <c r="A35" s="6" t="s">
        <v>51</v>
      </c>
      <c r="B35" s="6" t="s">
        <v>49</v>
      </c>
      <c r="C35" s="16">
        <v>45660</v>
      </c>
      <c r="D35" s="16">
        <v>45747</v>
      </c>
      <c r="E35" t="s">
        <v>6</v>
      </c>
      <c r="F35">
        <v>21.13935</v>
      </c>
    </row>
    <row r="36" spans="1:15" x14ac:dyDescent="0.25">
      <c r="A36" s="6" t="s">
        <v>51</v>
      </c>
      <c r="B36" s="6" t="s">
        <v>49</v>
      </c>
      <c r="C36" s="16">
        <v>45660</v>
      </c>
      <c r="D36" s="16">
        <v>45747</v>
      </c>
      <c r="E36" t="s">
        <v>7</v>
      </c>
      <c r="F36">
        <v>7.4518808099999996</v>
      </c>
    </row>
    <row r="37" spans="1:15" x14ac:dyDescent="0.25">
      <c r="A37" s="6" t="s">
        <v>51</v>
      </c>
      <c r="B37" s="6" t="s">
        <v>49</v>
      </c>
      <c r="C37" s="16">
        <v>45660</v>
      </c>
      <c r="D37" s="16">
        <v>45747</v>
      </c>
      <c r="E37" t="s">
        <v>43</v>
      </c>
      <c r="F37">
        <v>12.2153996</v>
      </c>
    </row>
    <row r="38" spans="1:15" x14ac:dyDescent="0.25">
      <c r="A38" s="6" t="s">
        <v>51</v>
      </c>
      <c r="B38" s="6" t="s">
        <v>49</v>
      </c>
      <c r="C38" s="16">
        <v>45660</v>
      </c>
      <c r="D38" s="16">
        <v>45747</v>
      </c>
      <c r="E38" t="s">
        <v>44</v>
      </c>
      <c r="F38">
        <v>7.0831055999999997</v>
      </c>
    </row>
    <row r="39" spans="1:15" x14ac:dyDescent="0.25">
      <c r="A39" s="6" t="s">
        <v>51</v>
      </c>
      <c r="B39" s="6" t="s">
        <v>49</v>
      </c>
      <c r="C39" s="16">
        <v>45660</v>
      </c>
      <c r="D39" s="16">
        <v>45747</v>
      </c>
      <c r="E39" t="s">
        <v>45</v>
      </c>
      <c r="F39">
        <v>0</v>
      </c>
    </row>
    <row r="40" spans="1:15" x14ac:dyDescent="0.25">
      <c r="A40" s="6" t="s">
        <v>51</v>
      </c>
      <c r="B40" s="6" t="s">
        <v>49</v>
      </c>
      <c r="C40" s="16">
        <v>45660</v>
      </c>
      <c r="D40" s="16">
        <v>45747</v>
      </c>
      <c r="E40" t="s">
        <v>46</v>
      </c>
      <c r="F40">
        <v>3.3779423999999998</v>
      </c>
    </row>
    <row r="41" spans="1:15" x14ac:dyDescent="0.25">
      <c r="A41" s="6" t="s">
        <v>51</v>
      </c>
      <c r="B41" s="6" t="s">
        <v>49</v>
      </c>
      <c r="C41" s="16">
        <v>45660</v>
      </c>
      <c r="D41" s="16">
        <v>45747</v>
      </c>
      <c r="E41" t="s">
        <v>12</v>
      </c>
      <c r="F41">
        <v>1.8950456</v>
      </c>
    </row>
    <row r="42" spans="1:15" x14ac:dyDescent="0.25">
      <c r="A42" s="6" t="s">
        <v>51</v>
      </c>
      <c r="B42" s="6" t="s">
        <v>49</v>
      </c>
      <c r="C42" s="16">
        <v>45660</v>
      </c>
      <c r="D42" s="16">
        <v>45747</v>
      </c>
      <c r="E42" t="s">
        <v>47</v>
      </c>
      <c r="F42">
        <v>6.8680937999999996</v>
      </c>
    </row>
    <row r="43" spans="1:15" x14ac:dyDescent="0.25">
      <c r="A43" s="6" t="s">
        <v>51</v>
      </c>
      <c r="B43" s="6" t="s">
        <v>49</v>
      </c>
      <c r="C43" s="16">
        <v>45660</v>
      </c>
      <c r="D43" s="16">
        <v>45747</v>
      </c>
      <c r="E43" t="s">
        <v>14</v>
      </c>
      <c r="F43">
        <v>4.3507259999999999</v>
      </c>
      <c r="O43" s="10"/>
    </row>
    <row r="44" spans="1:15" x14ac:dyDescent="0.25">
      <c r="A44" s="6" t="s">
        <v>51</v>
      </c>
      <c r="B44" s="6" t="s">
        <v>49</v>
      </c>
      <c r="C44" s="16">
        <v>45660</v>
      </c>
      <c r="D44" s="16">
        <v>45747</v>
      </c>
      <c r="E44" t="s">
        <v>15</v>
      </c>
      <c r="F44">
        <v>26.270814600000001</v>
      </c>
    </row>
    <row r="45" spans="1:15" x14ac:dyDescent="0.25">
      <c r="A45" s="6" t="s">
        <v>51</v>
      </c>
      <c r="B45" s="6" t="s">
        <v>49</v>
      </c>
      <c r="C45" s="16">
        <v>45660</v>
      </c>
      <c r="D45" s="16">
        <v>45747</v>
      </c>
      <c r="E45" t="s">
        <v>0</v>
      </c>
      <c r="F45">
        <v>36.766377800000001</v>
      </c>
    </row>
    <row r="46" spans="1:15" x14ac:dyDescent="0.25">
      <c r="A46" s="6" t="s">
        <v>51</v>
      </c>
      <c r="B46" s="6" t="s">
        <v>49</v>
      </c>
      <c r="C46" s="16">
        <v>45660</v>
      </c>
      <c r="D46" s="16">
        <v>45747</v>
      </c>
      <c r="E46" t="s">
        <v>39</v>
      </c>
      <c r="F46">
        <f>0.16+0.122</f>
        <v>0.28200000000000003</v>
      </c>
    </row>
    <row r="47" spans="1:15" x14ac:dyDescent="0.25">
      <c r="A47" s="3" t="s">
        <v>52</v>
      </c>
      <c r="B47" s="6" t="s">
        <v>49</v>
      </c>
      <c r="C47" s="16">
        <v>45661</v>
      </c>
      <c r="D47" s="16">
        <v>45777</v>
      </c>
      <c r="E47" t="s">
        <v>3</v>
      </c>
      <c r="F47">
        <v>2.9125999999999999</v>
      </c>
    </row>
    <row r="48" spans="1:15" x14ac:dyDescent="0.25">
      <c r="A48" s="3" t="s">
        <v>52</v>
      </c>
      <c r="B48" s="6" t="s">
        <v>49</v>
      </c>
      <c r="C48" s="16">
        <v>45661</v>
      </c>
      <c r="D48" s="16">
        <v>45777</v>
      </c>
      <c r="E48" t="s">
        <v>41</v>
      </c>
      <c r="F48">
        <v>0.41699999999999998</v>
      </c>
    </row>
    <row r="49" spans="1:15" x14ac:dyDescent="0.25">
      <c r="A49" s="3" t="s">
        <v>52</v>
      </c>
      <c r="B49" s="6" t="s">
        <v>49</v>
      </c>
      <c r="C49" s="16">
        <v>45661</v>
      </c>
      <c r="D49" s="16">
        <v>45777</v>
      </c>
      <c r="E49" t="s">
        <v>42</v>
      </c>
      <c r="F49">
        <v>29.735499999999998</v>
      </c>
    </row>
    <row r="50" spans="1:15" x14ac:dyDescent="0.25">
      <c r="A50" s="3" t="s">
        <v>52</v>
      </c>
      <c r="B50" s="6" t="s">
        <v>49</v>
      </c>
      <c r="C50" s="16">
        <v>45661</v>
      </c>
      <c r="D50" s="16">
        <v>45777</v>
      </c>
      <c r="E50" t="s">
        <v>6</v>
      </c>
      <c r="F50">
        <v>22.096</v>
      </c>
    </row>
    <row r="51" spans="1:15" x14ac:dyDescent="0.25">
      <c r="A51" s="3" t="s">
        <v>52</v>
      </c>
      <c r="B51" s="6" t="s">
        <v>49</v>
      </c>
      <c r="C51" s="16">
        <v>45661</v>
      </c>
      <c r="D51" s="16">
        <v>45777</v>
      </c>
      <c r="E51" t="s">
        <v>7</v>
      </c>
      <c r="F51">
        <v>5.3990999999999998</v>
      </c>
    </row>
    <row r="52" spans="1:15" x14ac:dyDescent="0.25">
      <c r="A52" s="3" t="s">
        <v>52</v>
      </c>
      <c r="B52" s="6" t="s">
        <v>49</v>
      </c>
      <c r="C52" s="16">
        <v>45661</v>
      </c>
      <c r="D52" s="16">
        <v>45777</v>
      </c>
      <c r="E52" t="s">
        <v>43</v>
      </c>
      <c r="F52">
        <v>11.061500000000001</v>
      </c>
    </row>
    <row r="53" spans="1:15" x14ac:dyDescent="0.25">
      <c r="A53" s="3" t="s">
        <v>52</v>
      </c>
      <c r="B53" s="6" t="s">
        <v>49</v>
      </c>
      <c r="C53" s="16">
        <v>45661</v>
      </c>
      <c r="D53" s="16">
        <v>45777</v>
      </c>
      <c r="E53" t="s">
        <v>44</v>
      </c>
      <c r="F53">
        <v>7.2666000000000004</v>
      </c>
      <c r="G53" s="7"/>
    </row>
    <row r="54" spans="1:15" x14ac:dyDescent="0.25">
      <c r="A54" s="3" t="s">
        <v>52</v>
      </c>
      <c r="B54" s="6" t="s">
        <v>49</v>
      </c>
      <c r="C54" s="16">
        <v>45661</v>
      </c>
      <c r="D54" s="16">
        <v>45777</v>
      </c>
      <c r="E54" t="s">
        <v>45</v>
      </c>
      <c r="F54">
        <v>0</v>
      </c>
      <c r="G54" s="7"/>
    </row>
    <row r="55" spans="1:15" x14ac:dyDescent="0.25">
      <c r="A55" s="3" t="s">
        <v>52</v>
      </c>
      <c r="B55" s="6" t="s">
        <v>49</v>
      </c>
      <c r="C55" s="16">
        <v>45661</v>
      </c>
      <c r="D55" s="16">
        <v>45777</v>
      </c>
      <c r="E55" t="s">
        <v>46</v>
      </c>
      <c r="F55">
        <v>3.3780000000000001</v>
      </c>
      <c r="G55" s="7"/>
    </row>
    <row r="56" spans="1:15" x14ac:dyDescent="0.25">
      <c r="A56" s="3" t="s">
        <v>52</v>
      </c>
      <c r="B56" s="6" t="s">
        <v>49</v>
      </c>
      <c r="C56" s="16">
        <v>45661</v>
      </c>
      <c r="D56" s="16">
        <v>45777</v>
      </c>
      <c r="E56" t="s">
        <v>62</v>
      </c>
      <c r="F56">
        <v>0.68</v>
      </c>
      <c r="G56" s="7"/>
    </row>
    <row r="57" spans="1:15" x14ac:dyDescent="0.25">
      <c r="A57" s="3" t="s">
        <v>52</v>
      </c>
      <c r="B57" s="6" t="s">
        <v>49</v>
      </c>
      <c r="C57" s="16">
        <v>45661</v>
      </c>
      <c r="D57" s="16">
        <v>45777</v>
      </c>
      <c r="E57" t="s">
        <v>12</v>
      </c>
      <c r="F57">
        <v>2.0750999999999999</v>
      </c>
      <c r="G57" s="7"/>
      <c r="O57" s="10"/>
    </row>
    <row r="58" spans="1:15" x14ac:dyDescent="0.25">
      <c r="A58" s="3" t="s">
        <v>52</v>
      </c>
      <c r="B58" s="6" t="s">
        <v>49</v>
      </c>
      <c r="C58" s="16">
        <v>45661</v>
      </c>
      <c r="D58" s="16">
        <v>45777</v>
      </c>
      <c r="E58" t="s">
        <v>47</v>
      </c>
      <c r="F58">
        <v>7.1109999999999998</v>
      </c>
      <c r="G58" s="7"/>
    </row>
    <row r="59" spans="1:15" x14ac:dyDescent="0.25">
      <c r="A59" s="3" t="s">
        <v>52</v>
      </c>
      <c r="B59" s="6" t="s">
        <v>49</v>
      </c>
      <c r="C59" s="16">
        <v>45661</v>
      </c>
      <c r="D59" s="16">
        <v>45777</v>
      </c>
      <c r="E59" t="s">
        <v>14</v>
      </c>
      <c r="F59">
        <v>4.8836000000000004</v>
      </c>
      <c r="G59" s="7"/>
    </row>
    <row r="60" spans="1:15" x14ac:dyDescent="0.25">
      <c r="A60" s="3" t="s">
        <v>52</v>
      </c>
      <c r="B60" s="6" t="s">
        <v>49</v>
      </c>
      <c r="C60" s="16">
        <v>45661</v>
      </c>
      <c r="D60" s="16">
        <v>45777</v>
      </c>
      <c r="E60" t="s">
        <v>15</v>
      </c>
      <c r="F60">
        <v>20.967500000000001</v>
      </c>
      <c r="G60" s="7"/>
    </row>
    <row r="61" spans="1:15" x14ac:dyDescent="0.25">
      <c r="A61" s="3" t="s">
        <v>52</v>
      </c>
      <c r="B61" s="6" t="s">
        <v>49</v>
      </c>
      <c r="C61" s="16">
        <v>45661</v>
      </c>
      <c r="D61" s="16">
        <v>45777</v>
      </c>
      <c r="E61" t="s">
        <v>0</v>
      </c>
      <c r="F61">
        <v>38.102499999999999</v>
      </c>
      <c r="G61" s="7"/>
    </row>
    <row r="62" spans="1:15" x14ac:dyDescent="0.25">
      <c r="A62" s="3" t="s">
        <v>52</v>
      </c>
      <c r="B62" s="6" t="s">
        <v>49</v>
      </c>
      <c r="C62" s="16">
        <v>45661</v>
      </c>
      <c r="D62" s="16">
        <v>45777</v>
      </c>
      <c r="E62" t="s">
        <v>39</v>
      </c>
      <c r="F62">
        <v>0.42699999999999999</v>
      </c>
      <c r="G62" s="7"/>
    </row>
    <row r="63" spans="1:15" x14ac:dyDescent="0.25">
      <c r="A63" s="3" t="s">
        <v>54</v>
      </c>
      <c r="B63" s="6" t="s">
        <v>49</v>
      </c>
      <c r="C63" s="16">
        <v>45662</v>
      </c>
      <c r="D63" s="16">
        <v>45808</v>
      </c>
      <c r="E63" t="s">
        <v>3</v>
      </c>
      <c r="F63">
        <v>2.8410000000000002</v>
      </c>
      <c r="G63" s="7"/>
    </row>
    <row r="64" spans="1:15" x14ac:dyDescent="0.25">
      <c r="A64" s="3" t="s">
        <v>54</v>
      </c>
      <c r="B64" s="6" t="s">
        <v>49</v>
      </c>
      <c r="C64" s="16">
        <v>45662</v>
      </c>
      <c r="D64" s="16">
        <v>45808</v>
      </c>
      <c r="E64" t="s">
        <v>41</v>
      </c>
      <c r="F64">
        <v>0.36699999999999999</v>
      </c>
      <c r="G64" s="7"/>
    </row>
    <row r="65" spans="1:15" x14ac:dyDescent="0.25">
      <c r="A65" s="3" t="s">
        <v>54</v>
      </c>
      <c r="B65" s="6" t="s">
        <v>49</v>
      </c>
      <c r="C65" s="16">
        <v>45662</v>
      </c>
      <c r="D65" s="16">
        <v>45808</v>
      </c>
      <c r="E65" t="s">
        <v>42</v>
      </c>
      <c r="F65">
        <v>36.7575</v>
      </c>
      <c r="G65" s="7"/>
    </row>
    <row r="66" spans="1:15" x14ac:dyDescent="0.25">
      <c r="A66" s="3" t="s">
        <v>54</v>
      </c>
      <c r="B66" s="6" t="s">
        <v>49</v>
      </c>
      <c r="C66" s="16">
        <v>45662</v>
      </c>
      <c r="D66" s="16">
        <v>45808</v>
      </c>
      <c r="E66" t="s">
        <v>6</v>
      </c>
      <c r="F66">
        <v>23.494599999999998</v>
      </c>
      <c r="G66" s="7"/>
    </row>
    <row r="67" spans="1:15" x14ac:dyDescent="0.25">
      <c r="A67" s="3" t="s">
        <v>54</v>
      </c>
      <c r="B67" s="6" t="s">
        <v>49</v>
      </c>
      <c r="C67" s="16">
        <v>45662</v>
      </c>
      <c r="D67" s="16">
        <v>45808</v>
      </c>
      <c r="E67" t="s">
        <v>7</v>
      </c>
      <c r="F67">
        <v>5.2694999999999999</v>
      </c>
      <c r="G67" s="7"/>
    </row>
    <row r="68" spans="1:15" x14ac:dyDescent="0.25">
      <c r="A68" s="3" t="s">
        <v>54</v>
      </c>
      <c r="B68" s="6" t="s">
        <v>49</v>
      </c>
      <c r="C68" s="16">
        <v>45662</v>
      </c>
      <c r="D68" s="16">
        <v>45808</v>
      </c>
      <c r="E68" t="s">
        <v>43</v>
      </c>
      <c r="F68">
        <v>10.166</v>
      </c>
      <c r="G68" s="7"/>
    </row>
    <row r="69" spans="1:15" x14ac:dyDescent="0.25">
      <c r="A69" s="3" t="s">
        <v>54</v>
      </c>
      <c r="B69" s="6" t="s">
        <v>49</v>
      </c>
      <c r="C69" s="16">
        <v>45662</v>
      </c>
      <c r="D69" s="16">
        <v>45808</v>
      </c>
      <c r="E69" t="s">
        <v>44</v>
      </c>
      <c r="F69">
        <v>6.7809999999999997</v>
      </c>
      <c r="G69" s="7"/>
    </row>
    <row r="70" spans="1:15" x14ac:dyDescent="0.25">
      <c r="A70" s="3" t="s">
        <v>54</v>
      </c>
      <c r="B70" s="6" t="s">
        <v>49</v>
      </c>
      <c r="C70" s="16">
        <v>45662</v>
      </c>
      <c r="D70" s="16">
        <v>45808</v>
      </c>
      <c r="E70" t="s">
        <v>45</v>
      </c>
      <c r="F70">
        <v>0</v>
      </c>
      <c r="G70" s="7"/>
    </row>
    <row r="71" spans="1:15" x14ac:dyDescent="0.25">
      <c r="A71" s="3" t="s">
        <v>54</v>
      </c>
      <c r="B71" s="6" t="s">
        <v>49</v>
      </c>
      <c r="C71" s="16">
        <v>45662</v>
      </c>
      <c r="D71" s="16">
        <v>45808</v>
      </c>
      <c r="E71" t="s">
        <v>46</v>
      </c>
      <c r="F71">
        <v>2.8475000000000001</v>
      </c>
      <c r="G71" s="7"/>
    </row>
    <row r="72" spans="1:15" x14ac:dyDescent="0.25">
      <c r="A72" s="3" t="s">
        <v>54</v>
      </c>
      <c r="B72" s="6" t="s">
        <v>49</v>
      </c>
      <c r="C72" s="16">
        <v>45662</v>
      </c>
      <c r="D72" s="16">
        <v>45808</v>
      </c>
      <c r="E72" t="s">
        <v>63</v>
      </c>
      <c r="F72">
        <v>0.43099999999999999</v>
      </c>
      <c r="G72" s="7"/>
      <c r="O72" s="10"/>
    </row>
    <row r="73" spans="1:15" x14ac:dyDescent="0.25">
      <c r="A73" s="3" t="s">
        <v>54</v>
      </c>
      <c r="B73" s="6" t="s">
        <v>49</v>
      </c>
      <c r="C73" s="16">
        <v>45662</v>
      </c>
      <c r="D73" s="16">
        <v>45808</v>
      </c>
      <c r="E73" t="s">
        <v>12</v>
      </c>
      <c r="F73">
        <v>1.5041</v>
      </c>
      <c r="G73" s="7"/>
    </row>
    <row r="74" spans="1:15" x14ac:dyDescent="0.25">
      <c r="A74" s="3" t="s">
        <v>54</v>
      </c>
      <c r="B74" s="6" t="s">
        <v>49</v>
      </c>
      <c r="C74" s="16">
        <v>45662</v>
      </c>
      <c r="D74" s="16">
        <v>45808</v>
      </c>
      <c r="E74" t="s">
        <v>47</v>
      </c>
      <c r="F74">
        <v>5.9055</v>
      </c>
      <c r="G74" s="7"/>
    </row>
    <row r="75" spans="1:15" x14ac:dyDescent="0.25">
      <c r="A75" s="3" t="s">
        <v>54</v>
      </c>
      <c r="B75" s="6" t="s">
        <v>49</v>
      </c>
      <c r="C75" s="16">
        <v>45662</v>
      </c>
      <c r="D75" s="16">
        <v>45808</v>
      </c>
      <c r="E75" t="s">
        <v>14</v>
      </c>
      <c r="F75">
        <v>4.4795999999999996</v>
      </c>
    </row>
    <row r="76" spans="1:15" x14ac:dyDescent="0.25">
      <c r="A76" s="3" t="s">
        <v>54</v>
      </c>
      <c r="B76" s="6" t="s">
        <v>49</v>
      </c>
      <c r="C76" s="16">
        <v>45662</v>
      </c>
      <c r="D76" s="16">
        <v>45808</v>
      </c>
      <c r="E76" t="s">
        <v>15</v>
      </c>
      <c r="F76">
        <v>23.7865</v>
      </c>
    </row>
    <row r="77" spans="1:15" x14ac:dyDescent="0.25">
      <c r="A77" s="3" t="s">
        <v>54</v>
      </c>
      <c r="B77" s="6" t="s">
        <v>49</v>
      </c>
      <c r="C77" s="16">
        <v>45662</v>
      </c>
      <c r="D77" s="16">
        <v>45808</v>
      </c>
      <c r="E77" t="s">
        <v>0</v>
      </c>
      <c r="F77">
        <v>41.528199999999998</v>
      </c>
    </row>
    <row r="78" spans="1:15" x14ac:dyDescent="0.25">
      <c r="A78" s="3" t="s">
        <v>54</v>
      </c>
      <c r="B78" s="6" t="s">
        <v>49</v>
      </c>
      <c r="C78" s="16">
        <v>45662</v>
      </c>
      <c r="D78" s="16">
        <v>45808</v>
      </c>
      <c r="E78" t="s">
        <v>39</v>
      </c>
      <c r="F78">
        <v>0.20300000000000001</v>
      </c>
    </row>
    <row r="79" spans="1:15" x14ac:dyDescent="0.25">
      <c r="A79" s="3" t="s">
        <v>53</v>
      </c>
      <c r="B79" s="6" t="s">
        <v>49</v>
      </c>
      <c r="C79" s="16">
        <v>45663</v>
      </c>
      <c r="D79" s="4">
        <v>45838</v>
      </c>
      <c r="E79" t="s">
        <v>3</v>
      </c>
      <c r="F79">
        <v>2.7296999999999998</v>
      </c>
    </row>
    <row r="80" spans="1:15" x14ac:dyDescent="0.25">
      <c r="A80" s="3" t="s">
        <v>53</v>
      </c>
      <c r="B80" s="6" t="s">
        <v>49</v>
      </c>
      <c r="C80" s="16">
        <v>45663</v>
      </c>
      <c r="D80" s="4">
        <v>45838</v>
      </c>
      <c r="E80" t="s">
        <v>41</v>
      </c>
      <c r="F80">
        <v>0.39900000000000002</v>
      </c>
    </row>
    <row r="81" spans="1:6" x14ac:dyDescent="0.25">
      <c r="A81" s="3" t="s">
        <v>53</v>
      </c>
      <c r="B81" s="6" t="s">
        <v>49</v>
      </c>
      <c r="C81" s="16">
        <v>45663</v>
      </c>
      <c r="D81" s="4">
        <v>45838</v>
      </c>
      <c r="E81" t="s">
        <v>42</v>
      </c>
      <c r="F81">
        <v>34.61</v>
      </c>
    </row>
    <row r="82" spans="1:6" x14ac:dyDescent="0.25">
      <c r="A82" s="3" t="s">
        <v>53</v>
      </c>
      <c r="B82" s="6" t="s">
        <v>49</v>
      </c>
      <c r="C82" s="16">
        <v>45663</v>
      </c>
      <c r="D82" s="4">
        <v>45838</v>
      </c>
      <c r="E82" t="s">
        <v>6</v>
      </c>
      <c r="F82">
        <v>19.907</v>
      </c>
    </row>
    <row r="83" spans="1:6" x14ac:dyDescent="0.25">
      <c r="A83" s="3" t="s">
        <v>53</v>
      </c>
      <c r="B83" s="6" t="s">
        <v>49</v>
      </c>
      <c r="C83" s="16">
        <v>45663</v>
      </c>
      <c r="D83" s="4">
        <v>45838</v>
      </c>
      <c r="E83" t="s">
        <v>7</v>
      </c>
      <c r="F83">
        <v>4.8975</v>
      </c>
    </row>
    <row r="84" spans="1:6" x14ac:dyDescent="0.25">
      <c r="A84" s="3" t="s">
        <v>53</v>
      </c>
      <c r="B84" s="6" t="s">
        <v>49</v>
      </c>
      <c r="C84" s="16">
        <v>45663</v>
      </c>
      <c r="D84" s="4">
        <v>45838</v>
      </c>
      <c r="E84" t="s">
        <v>43</v>
      </c>
      <c r="F84">
        <v>9.8010000000000002</v>
      </c>
    </row>
    <row r="85" spans="1:6" x14ac:dyDescent="0.25">
      <c r="A85" s="3" t="s">
        <v>53</v>
      </c>
      <c r="B85" s="6" t="s">
        <v>49</v>
      </c>
      <c r="C85" s="16">
        <v>45663</v>
      </c>
      <c r="D85" s="4">
        <v>45838</v>
      </c>
      <c r="E85" t="s">
        <v>44</v>
      </c>
      <c r="F85">
        <v>6.6755000000000004</v>
      </c>
    </row>
    <row r="86" spans="1:6" x14ac:dyDescent="0.25">
      <c r="A86" s="3" t="s">
        <v>53</v>
      </c>
      <c r="B86" s="6" t="s">
        <v>49</v>
      </c>
      <c r="C86" s="16">
        <v>45663</v>
      </c>
      <c r="D86" s="4">
        <v>45838</v>
      </c>
      <c r="E86" t="s">
        <v>45</v>
      </c>
      <c r="F86">
        <v>0</v>
      </c>
    </row>
    <row r="87" spans="1:6" x14ac:dyDescent="0.25">
      <c r="A87" s="3" t="s">
        <v>53</v>
      </c>
      <c r="B87" s="6" t="s">
        <v>49</v>
      </c>
      <c r="C87" s="16">
        <v>45663</v>
      </c>
      <c r="D87" s="4">
        <v>45838</v>
      </c>
      <c r="E87" t="s">
        <v>46</v>
      </c>
      <c r="F87">
        <v>2.6389999999999998</v>
      </c>
    </row>
    <row r="88" spans="1:6" x14ac:dyDescent="0.25">
      <c r="A88" s="3" t="s">
        <v>53</v>
      </c>
      <c r="B88" s="6" t="s">
        <v>49</v>
      </c>
      <c r="C88" s="16">
        <v>45663</v>
      </c>
      <c r="D88" s="4">
        <v>45838</v>
      </c>
      <c r="E88" t="s">
        <v>62</v>
      </c>
      <c r="F88">
        <v>0.52</v>
      </c>
    </row>
    <row r="89" spans="1:6" x14ac:dyDescent="0.25">
      <c r="A89" s="3" t="s">
        <v>53</v>
      </c>
      <c r="B89" s="6" t="s">
        <v>49</v>
      </c>
      <c r="C89" s="16">
        <v>45663</v>
      </c>
      <c r="D89" s="4">
        <v>45838</v>
      </c>
      <c r="E89" t="s">
        <v>12</v>
      </c>
      <c r="F89">
        <v>1.5065999999999999</v>
      </c>
    </row>
    <row r="90" spans="1:6" x14ac:dyDescent="0.25">
      <c r="A90" s="3" t="s">
        <v>53</v>
      </c>
      <c r="B90" s="6" t="s">
        <v>49</v>
      </c>
      <c r="C90" s="16">
        <v>45663</v>
      </c>
      <c r="D90" s="4">
        <v>45838</v>
      </c>
      <c r="E90" t="s">
        <v>47</v>
      </c>
      <c r="F90">
        <v>5.2895000000000003</v>
      </c>
    </row>
    <row r="91" spans="1:6" x14ac:dyDescent="0.25">
      <c r="A91" s="3" t="s">
        <v>53</v>
      </c>
      <c r="B91" s="6" t="s">
        <v>49</v>
      </c>
      <c r="C91" s="16">
        <v>45663</v>
      </c>
      <c r="D91" s="4">
        <v>45838</v>
      </c>
      <c r="E91" t="s">
        <v>14</v>
      </c>
      <c r="F91">
        <v>4.1159999999999997</v>
      </c>
    </row>
    <row r="92" spans="1:6" x14ac:dyDescent="0.25">
      <c r="A92" s="3" t="s">
        <v>53</v>
      </c>
      <c r="B92" s="6" t="s">
        <v>49</v>
      </c>
      <c r="C92" s="16">
        <v>45663</v>
      </c>
      <c r="D92" s="4">
        <v>45838</v>
      </c>
      <c r="E92" t="s">
        <v>15</v>
      </c>
      <c r="F92">
        <v>20.635000000000002</v>
      </c>
    </row>
    <row r="93" spans="1:6" x14ac:dyDescent="0.25">
      <c r="A93" s="3" t="s">
        <v>53</v>
      </c>
      <c r="B93" s="6" t="s">
        <v>49</v>
      </c>
      <c r="C93" s="16">
        <v>45663</v>
      </c>
      <c r="D93" s="4">
        <v>45838</v>
      </c>
      <c r="E93" t="s">
        <v>0</v>
      </c>
      <c r="F93">
        <v>38.859200000000001</v>
      </c>
    </row>
    <row r="94" spans="1:6" x14ac:dyDescent="0.25">
      <c r="A94" s="3" t="s">
        <v>53</v>
      </c>
      <c r="B94" s="6" t="s">
        <v>49</v>
      </c>
      <c r="C94" s="16">
        <v>45663</v>
      </c>
      <c r="D94" s="4">
        <v>45838</v>
      </c>
      <c r="E94" t="s">
        <v>39</v>
      </c>
      <c r="F94">
        <v>0.20900000000000002</v>
      </c>
    </row>
    <row r="95" spans="1:6" x14ac:dyDescent="0.25">
      <c r="A95" s="6" t="s">
        <v>55</v>
      </c>
      <c r="B95" s="6" t="s">
        <v>49</v>
      </c>
      <c r="C95" s="16">
        <v>45664</v>
      </c>
      <c r="D95" s="4">
        <v>45869</v>
      </c>
      <c r="E95" t="s">
        <v>3</v>
      </c>
      <c r="F95">
        <v>2.8424999999999998</v>
      </c>
    </row>
    <row r="96" spans="1:6" x14ac:dyDescent="0.25">
      <c r="A96" s="6" t="s">
        <v>55</v>
      </c>
      <c r="B96" s="6" t="s">
        <v>49</v>
      </c>
      <c r="C96" s="16">
        <v>45664</v>
      </c>
      <c r="D96" s="4">
        <v>45869</v>
      </c>
      <c r="E96" t="s">
        <v>41</v>
      </c>
      <c r="F96">
        <v>0.35799999999999998</v>
      </c>
    </row>
    <row r="97" spans="1:6" x14ac:dyDescent="0.25">
      <c r="A97" s="6" t="s">
        <v>55</v>
      </c>
      <c r="B97" s="6" t="s">
        <v>49</v>
      </c>
      <c r="C97" s="16">
        <v>45664</v>
      </c>
      <c r="D97" s="4">
        <v>45869</v>
      </c>
      <c r="E97" t="s">
        <v>42</v>
      </c>
      <c r="F97">
        <v>38.737000000000002</v>
      </c>
    </row>
    <row r="98" spans="1:6" x14ac:dyDescent="0.25">
      <c r="A98" s="6" t="s">
        <v>55</v>
      </c>
      <c r="B98" s="6" t="s">
        <v>49</v>
      </c>
      <c r="C98" s="16">
        <v>45664</v>
      </c>
      <c r="D98" s="4">
        <v>45869</v>
      </c>
      <c r="E98" t="s">
        <v>6</v>
      </c>
      <c r="F98">
        <v>24.549499999999998</v>
      </c>
    </row>
    <row r="99" spans="1:6" x14ac:dyDescent="0.25">
      <c r="A99" s="6" t="s">
        <v>55</v>
      </c>
      <c r="B99" s="6" t="s">
        <v>49</v>
      </c>
      <c r="C99" s="16">
        <v>45664</v>
      </c>
      <c r="D99" s="4">
        <v>45869</v>
      </c>
      <c r="E99" t="s">
        <v>7</v>
      </c>
      <c r="F99">
        <v>5.2846000000000002</v>
      </c>
    </row>
    <row r="100" spans="1:6" x14ac:dyDescent="0.25">
      <c r="A100" s="6" t="s">
        <v>55</v>
      </c>
      <c r="B100" s="6" t="s">
        <v>49</v>
      </c>
      <c r="C100" s="16">
        <v>45664</v>
      </c>
      <c r="D100" s="4">
        <v>45869</v>
      </c>
      <c r="E100" t="s">
        <v>43</v>
      </c>
      <c r="F100">
        <v>10.548500000000001</v>
      </c>
    </row>
    <row r="101" spans="1:6" x14ac:dyDescent="0.25">
      <c r="A101" s="6" t="s">
        <v>55</v>
      </c>
      <c r="B101" s="6" t="s">
        <v>49</v>
      </c>
      <c r="C101" s="16">
        <v>45664</v>
      </c>
      <c r="D101" s="4">
        <v>45869</v>
      </c>
      <c r="E101" t="s">
        <v>44</v>
      </c>
      <c r="F101">
        <v>6.9809999999999999</v>
      </c>
    </row>
    <row r="102" spans="1:6" x14ac:dyDescent="0.25">
      <c r="A102" s="6" t="s">
        <v>55</v>
      </c>
      <c r="B102" s="6" t="s">
        <v>49</v>
      </c>
      <c r="C102" s="16">
        <v>45664</v>
      </c>
      <c r="D102" s="4">
        <v>45869</v>
      </c>
      <c r="E102" t="s">
        <v>45</v>
      </c>
      <c r="F102">
        <v>0</v>
      </c>
    </row>
    <row r="103" spans="1:6" x14ac:dyDescent="0.25">
      <c r="A103" s="6" t="s">
        <v>55</v>
      </c>
      <c r="B103" s="6" t="s">
        <v>49</v>
      </c>
      <c r="C103" s="16">
        <v>45664</v>
      </c>
      <c r="D103" s="4">
        <v>45869</v>
      </c>
      <c r="E103" t="s">
        <v>46</v>
      </c>
      <c r="F103">
        <v>3.4710000000000001</v>
      </c>
    </row>
    <row r="104" spans="1:6" x14ac:dyDescent="0.25">
      <c r="A104" s="6" t="s">
        <v>55</v>
      </c>
      <c r="B104" s="6" t="s">
        <v>49</v>
      </c>
      <c r="C104" s="16">
        <v>45664</v>
      </c>
      <c r="D104" s="4">
        <v>45869</v>
      </c>
      <c r="E104" t="s">
        <v>62</v>
      </c>
      <c r="F104">
        <v>0.21</v>
      </c>
    </row>
    <row r="105" spans="1:6" x14ac:dyDescent="0.25">
      <c r="A105" s="6" t="s">
        <v>55</v>
      </c>
      <c r="B105" s="6" t="s">
        <v>49</v>
      </c>
      <c r="C105" s="16">
        <v>45664</v>
      </c>
      <c r="D105" s="4">
        <v>45869</v>
      </c>
      <c r="E105" t="s">
        <v>12</v>
      </c>
      <c r="F105">
        <v>1.7145999999999999</v>
      </c>
    </row>
    <row r="106" spans="1:6" x14ac:dyDescent="0.25">
      <c r="A106" s="6" t="s">
        <v>55</v>
      </c>
      <c r="B106" s="6" t="s">
        <v>49</v>
      </c>
      <c r="C106" s="16">
        <v>45664</v>
      </c>
      <c r="D106" s="4">
        <v>45869</v>
      </c>
      <c r="E106" t="s">
        <v>47</v>
      </c>
      <c r="F106">
        <v>6.3630000000000004</v>
      </c>
    </row>
    <row r="107" spans="1:6" x14ac:dyDescent="0.25">
      <c r="A107" s="6" t="s">
        <v>55</v>
      </c>
      <c r="B107" s="6" t="s">
        <v>49</v>
      </c>
      <c r="C107" s="16">
        <v>45664</v>
      </c>
      <c r="D107" s="4">
        <v>45869</v>
      </c>
      <c r="E107" t="s">
        <v>14</v>
      </c>
      <c r="F107">
        <v>4.8596000000000004</v>
      </c>
    </row>
    <row r="108" spans="1:6" x14ac:dyDescent="0.25">
      <c r="A108" s="6" t="s">
        <v>55</v>
      </c>
      <c r="B108" s="6" t="s">
        <v>49</v>
      </c>
      <c r="C108" s="16">
        <v>45664</v>
      </c>
      <c r="D108" s="4">
        <v>45869</v>
      </c>
      <c r="E108" t="s">
        <v>15</v>
      </c>
      <c r="F108">
        <v>22.7395</v>
      </c>
    </row>
    <row r="109" spans="1:6" x14ac:dyDescent="0.25">
      <c r="A109" s="6" t="s">
        <v>55</v>
      </c>
      <c r="B109" s="6" t="s">
        <v>49</v>
      </c>
      <c r="C109" s="16">
        <v>45664</v>
      </c>
      <c r="D109" s="4">
        <v>45869</v>
      </c>
      <c r="E109" t="s">
        <v>0</v>
      </c>
      <c r="F109">
        <v>38.549199999999999</v>
      </c>
    </row>
    <row r="110" spans="1:6" x14ac:dyDescent="0.25">
      <c r="A110" s="6" t="s">
        <v>55</v>
      </c>
      <c r="B110" s="6" t="s">
        <v>49</v>
      </c>
      <c r="C110" s="16">
        <v>45664</v>
      </c>
      <c r="D110" s="4">
        <v>45869</v>
      </c>
      <c r="E110" t="s">
        <v>39</v>
      </c>
      <c r="F110">
        <f>0.092+0.022</f>
        <v>0.11399999999999999</v>
      </c>
    </row>
    <row r="111" spans="1:6" x14ac:dyDescent="0.25">
      <c r="A111" s="6" t="s">
        <v>56</v>
      </c>
      <c r="B111" s="6" t="s">
        <v>49</v>
      </c>
      <c r="C111" s="16">
        <v>45665</v>
      </c>
      <c r="D111" s="4">
        <v>45900</v>
      </c>
      <c r="E111" t="s">
        <v>3</v>
      </c>
      <c r="F111">
        <v>2.6274999999999999</v>
      </c>
    </row>
    <row r="112" spans="1:6" x14ac:dyDescent="0.25">
      <c r="A112" s="6" t="s">
        <v>56</v>
      </c>
      <c r="B112" s="6" t="s">
        <v>49</v>
      </c>
      <c r="C112" s="16">
        <v>45665</v>
      </c>
      <c r="D112" s="4">
        <v>45900</v>
      </c>
      <c r="E112" t="s">
        <v>41</v>
      </c>
      <c r="F112">
        <v>0.30099999999999999</v>
      </c>
    </row>
    <row r="113" spans="1:6" x14ac:dyDescent="0.25">
      <c r="A113" s="6" t="s">
        <v>56</v>
      </c>
      <c r="B113" s="6" t="s">
        <v>49</v>
      </c>
      <c r="C113" s="16">
        <v>45665</v>
      </c>
      <c r="D113" s="4">
        <v>45900</v>
      </c>
      <c r="E113" t="s">
        <v>42</v>
      </c>
      <c r="F113">
        <v>34.3215</v>
      </c>
    </row>
    <row r="114" spans="1:6" x14ac:dyDescent="0.25">
      <c r="A114" s="6" t="s">
        <v>56</v>
      </c>
      <c r="B114" s="6" t="s">
        <v>49</v>
      </c>
      <c r="C114" s="16">
        <v>45665</v>
      </c>
      <c r="D114" s="4">
        <v>45900</v>
      </c>
      <c r="E114" t="s">
        <v>6</v>
      </c>
      <c r="F114">
        <v>21.782</v>
      </c>
    </row>
    <row r="115" spans="1:6" x14ac:dyDescent="0.25">
      <c r="A115" s="6" t="s">
        <v>56</v>
      </c>
      <c r="B115" s="6" t="s">
        <v>49</v>
      </c>
      <c r="C115" s="16">
        <v>45665</v>
      </c>
      <c r="D115" s="4">
        <v>45900</v>
      </c>
      <c r="E115" t="s">
        <v>7</v>
      </c>
      <c r="F115">
        <v>4.79</v>
      </c>
    </row>
    <row r="116" spans="1:6" x14ac:dyDescent="0.25">
      <c r="A116" s="6" t="s">
        <v>56</v>
      </c>
      <c r="B116" s="6" t="s">
        <v>49</v>
      </c>
      <c r="C116" s="16">
        <v>45665</v>
      </c>
      <c r="D116" s="4">
        <v>45900</v>
      </c>
      <c r="E116" t="s">
        <v>43</v>
      </c>
      <c r="F116">
        <v>10.451499999999999</v>
      </c>
    </row>
    <row r="117" spans="1:6" x14ac:dyDescent="0.25">
      <c r="A117" s="6" t="s">
        <v>56</v>
      </c>
      <c r="B117" s="6" t="s">
        <v>49</v>
      </c>
      <c r="C117" s="16">
        <v>45665</v>
      </c>
      <c r="D117" s="4">
        <v>45900</v>
      </c>
      <c r="E117" t="s">
        <v>44</v>
      </c>
      <c r="F117">
        <v>6.4580000000000002</v>
      </c>
    </row>
    <row r="118" spans="1:6" x14ac:dyDescent="0.25">
      <c r="A118" s="6" t="s">
        <v>56</v>
      </c>
      <c r="B118" s="6" t="s">
        <v>49</v>
      </c>
      <c r="C118" s="16">
        <v>45665</v>
      </c>
      <c r="D118" s="4">
        <v>45900</v>
      </c>
      <c r="E118" t="s">
        <v>45</v>
      </c>
      <c r="F118">
        <v>0</v>
      </c>
    </row>
    <row r="119" spans="1:6" x14ac:dyDescent="0.25">
      <c r="A119" s="6" t="s">
        <v>56</v>
      </c>
      <c r="B119" s="6" t="s">
        <v>49</v>
      </c>
      <c r="C119" s="16">
        <v>45665</v>
      </c>
      <c r="D119" s="4">
        <v>45900</v>
      </c>
      <c r="E119" t="s">
        <v>46</v>
      </c>
      <c r="F119">
        <v>3.1760000000000002</v>
      </c>
    </row>
    <row r="120" spans="1:6" x14ac:dyDescent="0.25">
      <c r="A120" s="6" t="s">
        <v>56</v>
      </c>
      <c r="B120" s="6" t="s">
        <v>49</v>
      </c>
      <c r="C120" s="16">
        <v>45665</v>
      </c>
      <c r="D120" s="4">
        <v>45900</v>
      </c>
      <c r="E120" t="s">
        <v>62</v>
      </c>
      <c r="F120">
        <v>0.17</v>
      </c>
    </row>
    <row r="121" spans="1:6" x14ac:dyDescent="0.25">
      <c r="A121" s="6" t="s">
        <v>56</v>
      </c>
      <c r="B121" s="6" t="s">
        <v>49</v>
      </c>
      <c r="C121" s="16">
        <v>45665</v>
      </c>
      <c r="D121" s="4">
        <v>45900</v>
      </c>
      <c r="E121" t="s">
        <v>12</v>
      </c>
      <c r="F121">
        <v>1.698</v>
      </c>
    </row>
    <row r="122" spans="1:6" x14ac:dyDescent="0.25">
      <c r="A122" s="6" t="s">
        <v>56</v>
      </c>
      <c r="B122" s="6" t="s">
        <v>49</v>
      </c>
      <c r="C122" s="16">
        <v>45665</v>
      </c>
      <c r="D122" s="4">
        <v>45900</v>
      </c>
      <c r="E122" t="s">
        <v>47</v>
      </c>
      <c r="F122">
        <v>5.5365000000000002</v>
      </c>
    </row>
    <row r="123" spans="1:6" x14ac:dyDescent="0.25">
      <c r="A123" s="6" t="s">
        <v>56</v>
      </c>
      <c r="B123" s="6" t="s">
        <v>49</v>
      </c>
      <c r="C123" s="16">
        <v>45665</v>
      </c>
      <c r="D123" s="4">
        <v>45900</v>
      </c>
      <c r="E123" t="s">
        <v>14</v>
      </c>
      <c r="F123">
        <v>4.3654999999999999</v>
      </c>
    </row>
    <row r="124" spans="1:6" x14ac:dyDescent="0.25">
      <c r="A124" s="6" t="s">
        <v>56</v>
      </c>
      <c r="B124" s="6" t="s">
        <v>49</v>
      </c>
      <c r="C124" s="16">
        <v>45665</v>
      </c>
      <c r="D124" s="4">
        <v>45900</v>
      </c>
      <c r="E124" t="s">
        <v>15</v>
      </c>
      <c r="F124">
        <v>26.140999999999998</v>
      </c>
    </row>
    <row r="125" spans="1:6" x14ac:dyDescent="0.25">
      <c r="A125" s="6" t="s">
        <v>56</v>
      </c>
      <c r="B125" s="6" t="s">
        <v>49</v>
      </c>
      <c r="C125" s="16">
        <v>45665</v>
      </c>
      <c r="D125" s="4">
        <v>45900</v>
      </c>
      <c r="E125" t="s">
        <v>0</v>
      </c>
      <c r="F125">
        <v>40.0535</v>
      </c>
    </row>
    <row r="126" spans="1:6" x14ac:dyDescent="0.25">
      <c r="A126" s="6" t="s">
        <v>56</v>
      </c>
      <c r="B126" s="6" t="s">
        <v>49</v>
      </c>
      <c r="C126" s="16">
        <v>45665</v>
      </c>
      <c r="D126" s="4">
        <v>45900</v>
      </c>
      <c r="E126" t="s">
        <v>39</v>
      </c>
      <c r="F126">
        <v>0.68400000000000005</v>
      </c>
    </row>
    <row r="127" spans="1:6" x14ac:dyDescent="0.25">
      <c r="A127" s="6" t="s">
        <v>57</v>
      </c>
      <c r="B127" s="6" t="s">
        <v>49</v>
      </c>
      <c r="C127" s="16">
        <v>45666</v>
      </c>
      <c r="D127" s="4">
        <v>45930</v>
      </c>
      <c r="E127" t="s">
        <v>3</v>
      </c>
      <c r="F127">
        <v>2.3475000000000001</v>
      </c>
    </row>
    <row r="128" spans="1:6" x14ac:dyDescent="0.25">
      <c r="A128" s="6" t="s">
        <v>57</v>
      </c>
      <c r="B128" s="6" t="s">
        <v>49</v>
      </c>
      <c r="C128" s="16">
        <v>45666</v>
      </c>
      <c r="D128" s="4">
        <v>45930</v>
      </c>
      <c r="E128" t="s">
        <v>41</v>
      </c>
      <c r="F128">
        <v>0.33800000000000002</v>
      </c>
    </row>
    <row r="129" spans="1:6" x14ac:dyDescent="0.25">
      <c r="A129" s="6" t="s">
        <v>57</v>
      </c>
      <c r="B129" s="6" t="s">
        <v>49</v>
      </c>
      <c r="C129" s="16">
        <v>45666</v>
      </c>
      <c r="D129" s="4">
        <v>45930</v>
      </c>
      <c r="E129" t="s">
        <v>42</v>
      </c>
      <c r="F129">
        <v>34.235500000000002</v>
      </c>
    </row>
    <row r="130" spans="1:6" x14ac:dyDescent="0.25">
      <c r="A130" s="6" t="s">
        <v>57</v>
      </c>
      <c r="B130" s="6" t="s">
        <v>49</v>
      </c>
      <c r="C130" s="16">
        <v>45666</v>
      </c>
      <c r="D130" s="4">
        <v>45930</v>
      </c>
      <c r="E130" t="s">
        <v>6</v>
      </c>
      <c r="F130">
        <v>22.548500000000001</v>
      </c>
    </row>
    <row r="131" spans="1:6" x14ac:dyDescent="0.25">
      <c r="A131" s="6" t="s">
        <v>57</v>
      </c>
      <c r="B131" s="6" t="s">
        <v>49</v>
      </c>
      <c r="C131" s="16">
        <v>45666</v>
      </c>
      <c r="D131" s="4">
        <v>45930</v>
      </c>
      <c r="E131" t="s">
        <v>7</v>
      </c>
      <c r="F131">
        <v>4.319</v>
      </c>
    </row>
    <row r="132" spans="1:6" x14ac:dyDescent="0.25">
      <c r="A132" s="6" t="s">
        <v>57</v>
      </c>
      <c r="B132" s="6" t="s">
        <v>49</v>
      </c>
      <c r="C132" s="16">
        <v>45666</v>
      </c>
      <c r="D132" s="4">
        <v>45930</v>
      </c>
      <c r="E132" t="s">
        <v>43</v>
      </c>
      <c r="F132">
        <v>11.5025</v>
      </c>
    </row>
    <row r="133" spans="1:6" x14ac:dyDescent="0.25">
      <c r="A133" s="6" t="s">
        <v>57</v>
      </c>
      <c r="B133" s="6" t="s">
        <v>49</v>
      </c>
      <c r="C133" s="16">
        <v>45666</v>
      </c>
      <c r="D133" s="4">
        <v>45930</v>
      </c>
      <c r="E133" t="s">
        <v>44</v>
      </c>
      <c r="F133">
        <v>7.3390000000000004</v>
      </c>
    </row>
    <row r="134" spans="1:6" x14ac:dyDescent="0.25">
      <c r="A134" s="6" t="s">
        <v>57</v>
      </c>
      <c r="B134" s="6" t="s">
        <v>49</v>
      </c>
      <c r="C134" s="16">
        <v>45666</v>
      </c>
      <c r="D134" s="4">
        <v>45930</v>
      </c>
      <c r="E134" t="s">
        <v>45</v>
      </c>
      <c r="F134">
        <v>0</v>
      </c>
    </row>
    <row r="135" spans="1:6" x14ac:dyDescent="0.25">
      <c r="A135" s="6" t="s">
        <v>57</v>
      </c>
      <c r="B135" s="6" t="s">
        <v>49</v>
      </c>
      <c r="C135" s="16">
        <v>45666</v>
      </c>
      <c r="D135" s="4">
        <v>45930</v>
      </c>
      <c r="E135" t="s">
        <v>46</v>
      </c>
      <c r="F135">
        <v>3.9529999999999998</v>
      </c>
    </row>
    <row r="136" spans="1:6" x14ac:dyDescent="0.25">
      <c r="A136" s="6" t="s">
        <v>57</v>
      </c>
      <c r="B136" s="6" t="s">
        <v>49</v>
      </c>
      <c r="C136" s="16">
        <v>45666</v>
      </c>
      <c r="D136" s="4">
        <v>45930</v>
      </c>
      <c r="E136" t="s">
        <v>62</v>
      </c>
      <c r="F136">
        <v>0.31</v>
      </c>
    </row>
    <row r="137" spans="1:6" x14ac:dyDescent="0.25">
      <c r="A137" s="6" t="s">
        <v>57</v>
      </c>
      <c r="B137" s="6" t="s">
        <v>49</v>
      </c>
      <c r="C137" s="16">
        <v>45666</v>
      </c>
      <c r="D137" s="4">
        <v>45930</v>
      </c>
      <c r="E137" t="s">
        <v>12</v>
      </c>
      <c r="F137">
        <v>1.4450000000000001</v>
      </c>
    </row>
    <row r="138" spans="1:6" x14ac:dyDescent="0.25">
      <c r="A138" s="6" t="s">
        <v>57</v>
      </c>
      <c r="B138" s="6" t="s">
        <v>49</v>
      </c>
      <c r="C138" s="16">
        <v>45666</v>
      </c>
      <c r="D138" s="4">
        <v>45930</v>
      </c>
      <c r="E138" t="s">
        <v>47</v>
      </c>
      <c r="F138">
        <v>6.4984999999999999</v>
      </c>
    </row>
    <row r="139" spans="1:6" x14ac:dyDescent="0.25">
      <c r="A139" s="6" t="s">
        <v>57</v>
      </c>
      <c r="B139" s="6" t="s">
        <v>49</v>
      </c>
      <c r="C139" s="16">
        <v>45666</v>
      </c>
      <c r="D139" s="4">
        <v>45930</v>
      </c>
      <c r="E139" t="s">
        <v>14</v>
      </c>
      <c r="F139">
        <v>5.4269999999999996</v>
      </c>
    </row>
    <row r="140" spans="1:6" x14ac:dyDescent="0.25">
      <c r="A140" s="6" t="s">
        <v>57</v>
      </c>
      <c r="B140" s="6" t="s">
        <v>49</v>
      </c>
      <c r="C140" s="16">
        <v>45666</v>
      </c>
      <c r="D140" s="4">
        <v>45930</v>
      </c>
      <c r="E140" t="s">
        <v>15</v>
      </c>
      <c r="F140">
        <v>23.850999999999999</v>
      </c>
    </row>
    <row r="141" spans="1:6" x14ac:dyDescent="0.25">
      <c r="A141" s="6" t="s">
        <v>57</v>
      </c>
      <c r="B141" s="6" t="s">
        <v>49</v>
      </c>
      <c r="C141" s="16">
        <v>45666</v>
      </c>
      <c r="D141" s="4">
        <v>45930</v>
      </c>
      <c r="E141" t="s">
        <v>0</v>
      </c>
      <c r="F141">
        <v>34.500500000000002</v>
      </c>
    </row>
    <row r="142" spans="1:6" x14ac:dyDescent="0.25">
      <c r="A142" s="6" t="s">
        <v>57</v>
      </c>
      <c r="B142" s="6" t="s">
        <v>49</v>
      </c>
      <c r="C142" s="16">
        <v>45666</v>
      </c>
      <c r="D142" s="4">
        <v>45930</v>
      </c>
      <c r="E142" t="s">
        <v>39</v>
      </c>
      <c r="F142">
        <v>0.34799999999999998</v>
      </c>
    </row>
    <row r="143" spans="1:6" x14ac:dyDescent="0.25">
      <c r="A143" s="6" t="s">
        <v>58</v>
      </c>
      <c r="B143" s="6" t="s">
        <v>49</v>
      </c>
      <c r="C143" s="16">
        <v>45667</v>
      </c>
      <c r="D143" s="4">
        <v>45961</v>
      </c>
      <c r="E143" t="s">
        <v>3</v>
      </c>
      <c r="F143">
        <v>3.1509999999999998</v>
      </c>
    </row>
    <row r="144" spans="1:6" x14ac:dyDescent="0.25">
      <c r="A144" s="6" t="s">
        <v>58</v>
      </c>
      <c r="B144" s="6" t="s">
        <v>49</v>
      </c>
      <c r="C144" s="16">
        <v>45667</v>
      </c>
      <c r="D144" s="4">
        <v>45961</v>
      </c>
      <c r="E144" t="s">
        <v>41</v>
      </c>
      <c r="F144">
        <v>0.41399999999999998</v>
      </c>
    </row>
    <row r="145" spans="1:9" x14ac:dyDescent="0.25">
      <c r="A145" s="6" t="s">
        <v>58</v>
      </c>
      <c r="B145" s="6" t="s">
        <v>49</v>
      </c>
      <c r="C145" s="16">
        <v>45667</v>
      </c>
      <c r="D145" s="4">
        <v>45961</v>
      </c>
      <c r="E145" t="s">
        <v>42</v>
      </c>
      <c r="F145">
        <v>40.247</v>
      </c>
    </row>
    <row r="146" spans="1:9" x14ac:dyDescent="0.25">
      <c r="A146" s="6" t="s">
        <v>58</v>
      </c>
      <c r="B146" s="6" t="s">
        <v>49</v>
      </c>
      <c r="C146" s="16">
        <v>45667</v>
      </c>
      <c r="D146" s="4">
        <v>45961</v>
      </c>
      <c r="E146" t="s">
        <v>6</v>
      </c>
      <c r="F146">
        <v>23.44</v>
      </c>
    </row>
    <row r="147" spans="1:9" x14ac:dyDescent="0.25">
      <c r="A147" s="6" t="s">
        <v>58</v>
      </c>
      <c r="B147" s="6" t="s">
        <v>49</v>
      </c>
      <c r="C147" s="16">
        <v>45667</v>
      </c>
      <c r="D147" s="4">
        <v>45961</v>
      </c>
      <c r="E147" t="s">
        <v>7</v>
      </c>
      <c r="F147">
        <v>5.87</v>
      </c>
      <c r="I147"/>
    </row>
    <row r="148" spans="1:9" x14ac:dyDescent="0.25">
      <c r="A148" s="6" t="s">
        <v>58</v>
      </c>
      <c r="B148" s="6" t="s">
        <v>49</v>
      </c>
      <c r="C148" s="16">
        <v>45667</v>
      </c>
      <c r="D148" s="4">
        <v>45961</v>
      </c>
      <c r="E148" t="s">
        <v>43</v>
      </c>
      <c r="F148">
        <v>9.6545000000000005</v>
      </c>
    </row>
    <row r="149" spans="1:9" x14ac:dyDescent="0.25">
      <c r="A149" s="6" t="s">
        <v>58</v>
      </c>
      <c r="B149" s="6" t="s">
        <v>49</v>
      </c>
      <c r="C149" s="16">
        <v>45667</v>
      </c>
      <c r="D149" s="4">
        <v>45961</v>
      </c>
      <c r="E149" t="s">
        <v>44</v>
      </c>
      <c r="F149">
        <v>7.1775000000000002</v>
      </c>
    </row>
    <row r="150" spans="1:9" x14ac:dyDescent="0.25">
      <c r="A150" s="6" t="s">
        <v>58</v>
      </c>
      <c r="B150" s="6" t="s">
        <v>49</v>
      </c>
      <c r="C150" s="16">
        <v>45667</v>
      </c>
      <c r="D150" s="4">
        <v>45961</v>
      </c>
      <c r="E150" t="s">
        <v>45</v>
      </c>
      <c r="F150">
        <v>0</v>
      </c>
    </row>
    <row r="151" spans="1:9" x14ac:dyDescent="0.25">
      <c r="A151" s="6" t="s">
        <v>58</v>
      </c>
      <c r="B151" s="6" t="s">
        <v>49</v>
      </c>
      <c r="C151" s="16">
        <v>45667</v>
      </c>
      <c r="D151" s="4">
        <v>45961</v>
      </c>
      <c r="E151" t="s">
        <v>46</v>
      </c>
      <c r="F151">
        <v>3.2080000000000002</v>
      </c>
    </row>
    <row r="152" spans="1:9" x14ac:dyDescent="0.25">
      <c r="A152" s="6" t="s">
        <v>58</v>
      </c>
      <c r="B152" s="6" t="s">
        <v>49</v>
      </c>
      <c r="C152" s="16">
        <v>45667</v>
      </c>
      <c r="D152" s="4">
        <v>45961</v>
      </c>
      <c r="E152" t="s">
        <v>62</v>
      </c>
      <c r="F152">
        <v>0.7</v>
      </c>
    </row>
    <row r="153" spans="1:9" x14ac:dyDescent="0.25">
      <c r="A153" s="6" t="s">
        <v>58</v>
      </c>
      <c r="B153" s="6" t="s">
        <v>49</v>
      </c>
      <c r="C153" s="16">
        <v>45667</v>
      </c>
      <c r="D153" s="4">
        <v>45961</v>
      </c>
      <c r="E153" t="s">
        <v>12</v>
      </c>
      <c r="F153">
        <v>1.675</v>
      </c>
    </row>
    <row r="154" spans="1:9" x14ac:dyDescent="0.25">
      <c r="A154" s="6" t="s">
        <v>58</v>
      </c>
      <c r="B154" s="6" t="s">
        <v>49</v>
      </c>
      <c r="C154" s="16">
        <v>45667</v>
      </c>
      <c r="D154" s="4">
        <v>45961</v>
      </c>
      <c r="E154" t="s">
        <v>47</v>
      </c>
      <c r="F154">
        <v>5.9349999999999996</v>
      </c>
    </row>
    <row r="155" spans="1:9" x14ac:dyDescent="0.25">
      <c r="A155" s="6" t="s">
        <v>58</v>
      </c>
      <c r="B155" s="6" t="s">
        <v>49</v>
      </c>
      <c r="C155" s="16">
        <v>45667</v>
      </c>
      <c r="D155" s="4">
        <v>45961</v>
      </c>
      <c r="E155" t="s">
        <v>14</v>
      </c>
      <c r="F155">
        <v>4.6689999999999996</v>
      </c>
    </row>
    <row r="156" spans="1:9" x14ac:dyDescent="0.25">
      <c r="A156" s="6" t="s">
        <v>58</v>
      </c>
      <c r="B156" s="6" t="s">
        <v>49</v>
      </c>
      <c r="C156" s="16">
        <v>45667</v>
      </c>
      <c r="D156" s="4">
        <v>45961</v>
      </c>
      <c r="E156" t="s">
        <v>15</v>
      </c>
      <c r="F156">
        <v>20.950500000000002</v>
      </c>
    </row>
    <row r="157" spans="1:9" x14ac:dyDescent="0.25">
      <c r="A157" s="6" t="s">
        <v>58</v>
      </c>
      <c r="B157" s="6" t="s">
        <v>49</v>
      </c>
      <c r="C157" s="16">
        <v>45667</v>
      </c>
      <c r="D157" s="4">
        <v>45961</v>
      </c>
      <c r="E157" t="s">
        <v>0</v>
      </c>
      <c r="F157">
        <v>38.549500000000002</v>
      </c>
    </row>
    <row r="158" spans="1:9" x14ac:dyDescent="0.25">
      <c r="A158" s="6" t="s">
        <v>58</v>
      </c>
      <c r="B158" s="6" t="s">
        <v>49</v>
      </c>
      <c r="C158" s="16">
        <v>45667</v>
      </c>
      <c r="D158" s="4">
        <v>45961</v>
      </c>
      <c r="E158" t="s">
        <v>39</v>
      </c>
      <c r="F158">
        <v>0.23899999999999999</v>
      </c>
    </row>
    <row r="159" spans="1:9" x14ac:dyDescent="0.25">
      <c r="A159" s="6" t="s">
        <v>60</v>
      </c>
      <c r="B159" s="6" t="s">
        <v>49</v>
      </c>
      <c r="C159" s="16">
        <v>45962</v>
      </c>
      <c r="D159" s="8">
        <v>45991</v>
      </c>
      <c r="E159" t="s">
        <v>3</v>
      </c>
      <c r="F159">
        <v>3.7280000000000002</v>
      </c>
    </row>
    <row r="160" spans="1:9" x14ac:dyDescent="0.25">
      <c r="A160" s="6" t="s">
        <v>60</v>
      </c>
      <c r="B160" s="6" t="s">
        <v>49</v>
      </c>
      <c r="C160" s="16">
        <v>45962</v>
      </c>
      <c r="D160" s="8">
        <v>45991</v>
      </c>
      <c r="E160" t="s">
        <v>41</v>
      </c>
      <c r="F160">
        <v>0.35199999999999998</v>
      </c>
    </row>
    <row r="161" spans="1:6" x14ac:dyDescent="0.25">
      <c r="A161" s="6" t="s">
        <v>60</v>
      </c>
      <c r="B161" s="6" t="s">
        <v>49</v>
      </c>
      <c r="C161" s="16">
        <v>45962</v>
      </c>
      <c r="D161" s="8">
        <v>45991</v>
      </c>
      <c r="E161" t="s">
        <v>42</v>
      </c>
      <c r="F161">
        <v>41.780500000000004</v>
      </c>
    </row>
    <row r="162" spans="1:6" x14ac:dyDescent="0.25">
      <c r="A162" s="6" t="s">
        <v>60</v>
      </c>
      <c r="B162" s="6" t="s">
        <v>49</v>
      </c>
      <c r="C162" s="16">
        <v>45962</v>
      </c>
      <c r="D162" s="8">
        <v>45991</v>
      </c>
      <c r="E162" t="s">
        <v>6</v>
      </c>
      <c r="F162">
        <v>21.090499999999999</v>
      </c>
    </row>
    <row r="163" spans="1:6" x14ac:dyDescent="0.25">
      <c r="A163" s="6" t="s">
        <v>60</v>
      </c>
      <c r="B163" s="6" t="s">
        <v>49</v>
      </c>
      <c r="C163" s="16">
        <v>45962</v>
      </c>
      <c r="D163" s="8">
        <v>45991</v>
      </c>
      <c r="E163" t="s">
        <v>7</v>
      </c>
      <c r="F163">
        <v>6.7720000000000002</v>
      </c>
    </row>
    <row r="164" spans="1:6" x14ac:dyDescent="0.25">
      <c r="A164" s="6" t="s">
        <v>60</v>
      </c>
      <c r="B164" s="6" t="s">
        <v>49</v>
      </c>
      <c r="C164" s="16">
        <v>45962</v>
      </c>
      <c r="D164" s="8">
        <v>45991</v>
      </c>
      <c r="E164" t="s">
        <v>43</v>
      </c>
      <c r="F164">
        <v>8.8475999999999999</v>
      </c>
    </row>
    <row r="165" spans="1:6" x14ac:dyDescent="0.25">
      <c r="A165" s="6" t="s">
        <v>60</v>
      </c>
      <c r="B165" s="6" t="s">
        <v>49</v>
      </c>
      <c r="C165" s="16">
        <v>45962</v>
      </c>
      <c r="D165" s="8">
        <v>45991</v>
      </c>
      <c r="E165" t="s">
        <v>44</v>
      </c>
      <c r="F165">
        <v>6.5034999999999998</v>
      </c>
    </row>
    <row r="166" spans="1:6" x14ac:dyDescent="0.25">
      <c r="A166" s="6" t="s">
        <v>60</v>
      </c>
      <c r="B166" s="6" t="s">
        <v>49</v>
      </c>
      <c r="C166" s="16">
        <v>45962</v>
      </c>
      <c r="D166" s="8">
        <v>45991</v>
      </c>
      <c r="E166" t="s">
        <v>45</v>
      </c>
      <c r="F166">
        <v>0</v>
      </c>
    </row>
    <row r="167" spans="1:6" x14ac:dyDescent="0.25">
      <c r="A167" s="6" t="s">
        <v>60</v>
      </c>
      <c r="B167" s="6" t="s">
        <v>49</v>
      </c>
      <c r="C167" s="16">
        <v>45962</v>
      </c>
      <c r="D167" s="8">
        <v>45991</v>
      </c>
      <c r="E167" t="s">
        <v>46</v>
      </c>
      <c r="F167">
        <v>3.5190000000000001</v>
      </c>
    </row>
    <row r="168" spans="1:6" x14ac:dyDescent="0.25">
      <c r="A168" s="6" t="s">
        <v>60</v>
      </c>
      <c r="B168" s="6" t="s">
        <v>49</v>
      </c>
      <c r="C168" s="16">
        <v>45962</v>
      </c>
      <c r="D168" s="8">
        <v>45991</v>
      </c>
      <c r="E168" t="s">
        <v>62</v>
      </c>
      <c r="F168">
        <v>1.21</v>
      </c>
    </row>
    <row r="169" spans="1:6" x14ac:dyDescent="0.25">
      <c r="A169" s="6" t="s">
        <v>60</v>
      </c>
      <c r="B169" s="6" t="s">
        <v>49</v>
      </c>
      <c r="C169" s="16">
        <v>45962</v>
      </c>
      <c r="D169" s="8">
        <v>45991</v>
      </c>
      <c r="E169" t="s">
        <v>12</v>
      </c>
      <c r="F169">
        <v>1.6155999999999999</v>
      </c>
    </row>
    <row r="170" spans="1:6" x14ac:dyDescent="0.25">
      <c r="A170" s="6" t="s">
        <v>60</v>
      </c>
      <c r="B170" s="6" t="s">
        <v>49</v>
      </c>
      <c r="C170" s="16">
        <v>45962</v>
      </c>
      <c r="D170" s="8">
        <v>45991</v>
      </c>
      <c r="E170" t="s">
        <v>47</v>
      </c>
      <c r="F170">
        <v>5.3810000000000002</v>
      </c>
    </row>
    <row r="171" spans="1:6" x14ac:dyDescent="0.25">
      <c r="A171" s="6" t="s">
        <v>60</v>
      </c>
      <c r="B171" s="6" t="s">
        <v>49</v>
      </c>
      <c r="C171" s="16">
        <v>45962</v>
      </c>
      <c r="D171" s="8">
        <v>45991</v>
      </c>
      <c r="E171" t="s">
        <v>14</v>
      </c>
      <c r="F171">
        <v>4.8704999999999998</v>
      </c>
    </row>
    <row r="172" spans="1:6" x14ac:dyDescent="0.25">
      <c r="A172" s="6" t="s">
        <v>60</v>
      </c>
      <c r="B172" s="6" t="s">
        <v>49</v>
      </c>
      <c r="C172" s="16">
        <v>45962</v>
      </c>
      <c r="D172" s="8">
        <v>45991</v>
      </c>
      <c r="E172" t="s">
        <v>15</v>
      </c>
      <c r="F172">
        <v>25.138999999999999</v>
      </c>
    </row>
    <row r="173" spans="1:6" x14ac:dyDescent="0.25">
      <c r="A173" s="6" t="s">
        <v>60</v>
      </c>
      <c r="B173" s="6" t="s">
        <v>49</v>
      </c>
      <c r="C173" s="16">
        <v>45962</v>
      </c>
      <c r="D173" s="8">
        <v>45991</v>
      </c>
      <c r="E173" t="s">
        <v>0</v>
      </c>
      <c r="F173">
        <v>36.011800000000001</v>
      </c>
    </row>
    <row r="174" spans="1:6" x14ac:dyDescent="0.25">
      <c r="A174" s="6" t="s">
        <v>60</v>
      </c>
      <c r="B174" s="6" t="s">
        <v>49</v>
      </c>
      <c r="C174" s="16">
        <v>45962</v>
      </c>
      <c r="D174" s="8">
        <v>45991</v>
      </c>
      <c r="E174" t="s">
        <v>39</v>
      </c>
      <c r="F174">
        <v>0.45850000000000002</v>
      </c>
    </row>
    <row r="175" spans="1:6" x14ac:dyDescent="0.25">
      <c r="E175"/>
      <c r="F175"/>
    </row>
    <row r="176" spans="1:6" x14ac:dyDescent="0.25">
      <c r="E176"/>
      <c r="F176"/>
    </row>
    <row r="177" spans="5:6" x14ac:dyDescent="0.25">
      <c r="E177"/>
      <c r="F177"/>
    </row>
    <row r="178" spans="5:6" x14ac:dyDescent="0.25">
      <c r="E178"/>
      <c r="F178"/>
    </row>
    <row r="179" spans="5:6" x14ac:dyDescent="0.25">
      <c r="E179"/>
      <c r="F179"/>
    </row>
    <row r="180" spans="5:6" x14ac:dyDescent="0.25">
      <c r="E180"/>
      <c r="F180"/>
    </row>
    <row r="181" spans="5:6" x14ac:dyDescent="0.25">
      <c r="E181"/>
      <c r="F181"/>
    </row>
    <row r="182" spans="5:6" x14ac:dyDescent="0.25">
      <c r="E182"/>
      <c r="F182"/>
    </row>
    <row r="183" spans="5:6" x14ac:dyDescent="0.25">
      <c r="E183"/>
      <c r="F183"/>
    </row>
    <row r="184" spans="5:6" x14ac:dyDescent="0.25">
      <c r="E184"/>
      <c r="F184"/>
    </row>
    <row r="185" spans="5:6" x14ac:dyDescent="0.25">
      <c r="E185"/>
      <c r="F185"/>
    </row>
    <row r="186" spans="5:6" x14ac:dyDescent="0.25">
      <c r="E186"/>
      <c r="F186"/>
    </row>
    <row r="187" spans="5:6" x14ac:dyDescent="0.25">
      <c r="E187"/>
      <c r="F187"/>
    </row>
    <row r="188" spans="5:6" x14ac:dyDescent="0.25">
      <c r="E188"/>
      <c r="F188"/>
    </row>
  </sheetData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F2ACC6C5E22641AFB3B5349BE83159" ma:contentTypeVersion="11" ma:contentTypeDescription="Crear nuevo documento." ma:contentTypeScope="" ma:versionID="2cce8f4dd18c79905d466586a4004dd1">
  <xsd:schema xmlns:xsd="http://www.w3.org/2001/XMLSchema" xmlns:xs="http://www.w3.org/2001/XMLSchema" xmlns:p="http://schemas.microsoft.com/office/2006/metadata/properties" xmlns:ns3="a4729286-7831-484f-a19e-6064a0f5702e" xmlns:ns4="4126eee0-89d1-45e3-b40a-601db9fdef4c" targetNamespace="http://schemas.microsoft.com/office/2006/metadata/properties" ma:root="true" ma:fieldsID="eabe91955aa8742141ad51c302c45615" ns3:_="" ns4:_="">
    <xsd:import namespace="a4729286-7831-484f-a19e-6064a0f5702e"/>
    <xsd:import namespace="4126eee0-89d1-45e3-b40a-601db9fdef4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729286-7831-484f-a19e-6064a0f57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26eee0-89d1-45e3-b40a-601db9fdef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391F8F-165D-4AD3-B0D7-F7F70CE3A1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729286-7831-484f-a19e-6064a0f5702e"/>
    <ds:schemaRef ds:uri="4126eee0-89d1-45e3-b40a-601db9fdef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A29600-1FFC-47C5-96CB-A058979F7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7E9B04-C05C-4793-B108-6190C06A444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4729286-7831-484f-a19e-6064a0f5702e"/>
    <ds:schemaRef ds:uri="http://purl.org/dc/elements/1.1/"/>
    <ds:schemaRef ds:uri="http://schemas.microsoft.com/office/2006/metadata/properties"/>
    <ds:schemaRef ds:uri="http://schemas.microsoft.com/office/2006/documentManagement/types"/>
    <ds:schemaRef ds:uri="4126eee0-89d1-45e3-b40a-601db9fdef4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RESIDUOS DETALLADOS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Belkys</dc:creator>
  <cp:lastModifiedBy>Aaron Norberto Mora Nuñez</cp:lastModifiedBy>
  <dcterms:created xsi:type="dcterms:W3CDTF">2020-04-08T15:04:58Z</dcterms:created>
  <dcterms:modified xsi:type="dcterms:W3CDTF">2025-12-10T19:22:58Z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0x01010022F2ACC6C5E22641AFB3B5349BE83159</vt:lpwstr>
  </property>
</Properties>
</file>