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6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Liquidaciones Presupuestarias\2022\"/>
    </mc:Choice>
  </mc:AlternateContent>
  <xr:revisionPtr revIDLastSave="0" documentId="8_{EAF232C0-F712-45E6-B5B5-B60B1F69C2A9}" xr6:coauthVersionLast="47" xr6:coauthVersionMax="47" xr10:uidLastSave="{00000000-0000-0000-0000-000000000000}"/>
  <bookViews>
    <workbookView xWindow="28680" yWindow="-120" windowWidth="29040" windowHeight="15840" xr2:uid="{04DB5AB1-2686-46C3-9942-2BF56D456FBB}"/>
  </bookViews>
  <sheets>
    <sheet name="1_Liquidación" sheetId="1" r:id="rId1"/>
  </sheets>
  <externalReferences>
    <externalReference r:id="rId2"/>
  </externalReferences>
  <definedNames>
    <definedName name="Anexo_8_Endeudamiento">#REF!</definedName>
    <definedName name="LIQ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D43" i="1"/>
  <c r="F43" i="1" s="1"/>
  <c r="F42" i="1"/>
  <c r="F41" i="1"/>
  <c r="F40" i="1"/>
  <c r="D39" i="1"/>
  <c r="F39" i="1" s="1"/>
  <c r="E38" i="1"/>
  <c r="D38" i="1"/>
  <c r="F38" i="1" s="1"/>
  <c r="E37" i="1"/>
  <c r="D37" i="1"/>
  <c r="F37" i="1" s="1"/>
  <c r="F36" i="1"/>
  <c r="E35" i="1"/>
  <c r="D35" i="1"/>
  <c r="F35" i="1" s="1"/>
  <c r="D34" i="1"/>
  <c r="F34" i="1" s="1"/>
  <c r="F33" i="1"/>
  <c r="F32" i="1"/>
  <c r="F31" i="1"/>
  <c r="F30" i="1"/>
  <c r="F29" i="1"/>
  <c r="F28" i="1"/>
  <c r="D13" i="1"/>
  <c r="D10" i="1"/>
  <c r="D17" i="1" s="1"/>
  <c r="D60" i="1" l="1"/>
  <c r="D19" i="1" s="1"/>
  <c r="E60" i="1"/>
  <c r="F60" i="1"/>
  <c r="D21" i="1"/>
  <c r="A64" i="1" s="1"/>
  <c r="C64" i="1" s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/>
  </authors>
  <commentList>
    <comment ref="D10" authorId="0" shapeId="1025" xr:uid="{9FACB1D1-21DF-4CBC-B42A-0D9F7861FE68}">
      <text>
        <r>
          <rPr>
            <sz val="10"/>
            <color rgb="FF000000"/>
            <rFont val="Calibri"/>
            <family val="2"/>
            <scheme val="minor"/>
          </rPr>
          <t>Este monto debe coincidir con la sumatoria de los ingresos reportados en el SIPP en los informes de ejecución:   (Ingresos recaudados o recibidos en el periodo + el superavit  realmente ejecutado en el período, apartir de lo presupuestado en el 2022)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1196340</xdr:colOff>
                <xdr:row>8</xdr:row>
                <xdr:rowOff>45720</xdr:rowOff>
              </from>
              <to>
                <xdr:col>7</xdr:col>
                <xdr:colOff>236220</xdr:colOff>
                <xdr:row>13</xdr:row>
                <xdr:rowOff>121920</xdr:rowOff>
              </to>
            </anchor>
          </commentPr>
        </mc:Fallback>
      </mc:AlternateContent>
    </comment>
    <comment ref="D15" authorId="0" shapeId="1026" xr:uid="{8D6BAB32-1AB8-459A-BECC-F491D1ED2446}">
      <text>
        <r>
          <rPr>
            <sz val="10"/>
            <color rgb="FF000000"/>
            <rFont val="Calibri"/>
            <family val="2"/>
            <scheme val="minor"/>
          </rPr>
          <t>En caso de utilizar la figura de compromisos presupuestarios contraidos al 31/12/20xxx,  estos deberán ser incluidos en este apartado en concordancia con lo establecido en el artículo 116 del CM  y en observancia a los criterios de la CGR *.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1196340</xdr:colOff>
                <xdr:row>13</xdr:row>
                <xdr:rowOff>60960</xdr:rowOff>
              </from>
              <to>
                <xdr:col>7</xdr:col>
                <xdr:colOff>236220</xdr:colOff>
                <xdr:row>15</xdr:row>
                <xdr:rowOff>83820</xdr:rowOff>
              </to>
            </anchor>
          </commentPr>
        </mc:Fallback>
      </mc:AlternateContent>
    </comment>
    <comment ref="D19" authorId="0" shapeId="1027" xr:uid="{A2C66752-5A64-44F5-8FC1-37B66573553D}">
      <text>
        <r>
          <rPr>
            <sz val="10"/>
            <color rgb="FF000000"/>
            <rFont val="Calibri"/>
            <family val="2"/>
            <scheme val="minor"/>
          </rPr>
          <t>Debe coincidir con el dato registrados en el SIPP.  Módulo Superávit / Déficit.  (Superavit especifico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1188720</xdr:colOff>
                <xdr:row>18</xdr:row>
                <xdr:rowOff>167640</xdr:rowOff>
              </from>
              <to>
                <xdr:col>7</xdr:col>
                <xdr:colOff>228600</xdr:colOff>
                <xdr:row>21</xdr:row>
                <xdr:rowOff>91440</xdr:rowOff>
              </to>
            </anchor>
          </commentPr>
        </mc:Fallback>
      </mc:AlternateContent>
    </comment>
    <comment ref="D21" authorId="0" shapeId="1028" xr:uid="{05548C50-0160-46E9-8174-B94A3C8A27E1}">
      <text>
        <r>
          <rPr>
            <sz val="10"/>
            <color rgb="FF000000"/>
            <rFont val="Calibri"/>
            <family val="2"/>
            <scheme val="minor"/>
          </rPr>
          <t>Debe coincidir con el de los dato registrados en el SIPP.  Módulo Superávit / Déficit (Superavit libre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1188720</xdr:colOff>
                <xdr:row>20</xdr:row>
                <xdr:rowOff>152400</xdr:rowOff>
              </from>
              <to>
                <xdr:col>7</xdr:col>
                <xdr:colOff>228600</xdr:colOff>
                <xdr:row>23</xdr:row>
                <xdr:rowOff>68580</xdr:rowOff>
              </to>
            </anchor>
          </commentPr>
        </mc:Fallback>
      </mc:AlternateContent>
    </comment>
    <comment ref="E27" authorId="0" shapeId="1029" xr:uid="{60616BB8-CC13-4E29-AF53-F21DA72A0E8E}">
      <text>
        <r>
          <rPr>
            <sz val="10"/>
            <color rgb="FF000000"/>
            <rFont val="Calibri"/>
            <family val="2"/>
            <scheme val="minor"/>
          </rPr>
          <t>Corresponde a los recursos no presupuestados ni ejecutados del superavit de la liquidación anterior.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1356360</xdr:colOff>
                <xdr:row>26</xdr:row>
                <xdr:rowOff>1318260</xdr:rowOff>
              </from>
              <to>
                <xdr:col>8</xdr:col>
                <xdr:colOff>228600</xdr:colOff>
                <xdr:row>28</xdr:row>
                <xdr:rowOff>175260</xdr:rowOff>
              </to>
            </anchor>
          </commentPr>
        </mc:Fallback>
      </mc:AlternateContent>
    </comment>
    <comment ref="D60" authorId="0" shapeId="1030" xr:uid="{703ADB7D-97A6-4D3A-8C43-518404BE06DE}">
      <text>
        <r>
          <rPr>
            <sz val="10"/>
            <color rgb="FF000000"/>
            <rFont val="Calibri"/>
            <family val="2"/>
            <scheme val="minor"/>
          </rPr>
          <t>Debe coincidir con el dato registrado en el SIPP.  Módulo Superávit / Déficit.  (Superavit especifico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2232660</xdr:colOff>
                <xdr:row>62</xdr:row>
                <xdr:rowOff>464820</xdr:rowOff>
              </from>
              <to>
                <xdr:col>2</xdr:col>
                <xdr:colOff>1295400</xdr:colOff>
                <xdr:row>62</xdr:row>
                <xdr:rowOff>594360</xdr:rowOff>
              </to>
            </anchor>
          </commentPr>
        </mc:Fallback>
      </mc:AlternateContent>
    </comment>
    <comment ref="F60" authorId="0" shapeId="1031" xr:uid="{8BB7BEB9-42D4-4AB1-8CDE-F7A7B0950073}">
      <text>
        <r>
          <rPr>
            <sz val="10"/>
            <color rgb="FF000000"/>
            <rFont val="Calibri"/>
            <family val="2"/>
            <scheme val="minor"/>
          </rPr>
          <t>Debe coincidir con el dato registrado en el SIPP.  Módulo Superávit / Déficit.  (Superavit especifico acumulado)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350520</xdr:colOff>
                <xdr:row>62</xdr:row>
                <xdr:rowOff>198120</xdr:rowOff>
              </from>
              <to>
                <xdr:col>8</xdr:col>
                <xdr:colOff>152400</xdr:colOff>
                <xdr:row>64</xdr:row>
                <xdr:rowOff>38100</xdr:rowOff>
              </to>
            </anchor>
          </commentPr>
        </mc:Fallback>
      </mc:AlternateContent>
    </comment>
    <comment ref="B63" authorId="0" shapeId="1032" xr:uid="{55EEF0B9-6006-41F0-BCBB-E16EA6372088}">
      <text>
        <r>
          <rPr>
            <sz val="10"/>
            <color rgb="FF000000"/>
            <rFont val="Calibri"/>
            <family val="2"/>
            <scheme val="minor"/>
          </rPr>
          <t>Corresponde a los recursos no presupuestados ni ejecutados del superavit de la liquidación anterior.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1844040</xdr:colOff>
                <xdr:row>62</xdr:row>
                <xdr:rowOff>144780</xdr:rowOff>
              </from>
              <to>
                <xdr:col>5</xdr:col>
                <xdr:colOff>1303020</xdr:colOff>
                <xdr:row>62</xdr:row>
                <xdr:rowOff>144780</xdr:rowOff>
              </to>
            </anchor>
          </commentPr>
        </mc:Fallback>
      </mc:AlternateContent>
    </comment>
    <comment ref="A64" authorId="0" shapeId="1033" xr:uid="{D019BF67-45ED-4108-8512-65A6B94DBB2B}">
      <text>
        <r>
          <rPr>
            <sz val="10"/>
            <color rgb="FF000000"/>
            <rFont val="Calibri"/>
            <family val="2"/>
            <scheme val="minor"/>
          </rPr>
          <t>Debe coincidir con el datos registrado en el SIPP.  Módulo Superávit / Déficit (Superavit libre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3093720</xdr:colOff>
                <xdr:row>62</xdr:row>
                <xdr:rowOff>144780</xdr:rowOff>
              </from>
              <to>
                <xdr:col>4</xdr:col>
                <xdr:colOff>1356360</xdr:colOff>
                <xdr:row>82</xdr:row>
                <xdr:rowOff>0</xdr:rowOff>
              </to>
            </anchor>
          </commentPr>
        </mc:Fallback>
      </mc:AlternateContent>
    </comment>
    <comment ref="C64" authorId="0" shapeId="1034" xr:uid="{EE018D89-FBF4-4982-9CFB-FF65DAD40CC8}">
      <text>
        <r>
          <rPr>
            <sz val="10"/>
            <color rgb="FF000000"/>
            <rFont val="Calibri"/>
            <family val="2"/>
            <scheme val="minor"/>
          </rPr>
          <t>Debe coincidir con el dato registrado en el SIPP.  Módulo Superávit / Déficit (Superavit libre acumulado)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</xdr:col>
                <xdr:colOff>1356360</xdr:colOff>
                <xdr:row>62</xdr:row>
                <xdr:rowOff>144780</xdr:rowOff>
              </from>
              <to>
                <xdr:col>6</xdr:col>
                <xdr:colOff>480060</xdr:colOff>
                <xdr:row>82</xdr:row>
                <xdr:rowOff>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<sst xmlns="http://purl.oclc.org/ooxml/spreadsheetml/main" count="107" uniqueCount="93">
  <si>
    <t>N.° 1</t>
  </si>
  <si>
    <t>MUNICIPALIDAD DE HEREDIA</t>
  </si>
  <si>
    <t>LIQUIDACIÓN DEL PRESUPUESTO  2022</t>
  </si>
  <si>
    <t xml:space="preserve"> En colones</t>
  </si>
  <si>
    <r>
      <rPr>
        <b/>
        <sz val="14"/>
        <color theme="1"/>
        <rFont val="&quot;Century Gothic&quot;"/>
      </rPr>
      <t xml:space="preserve">Nota: </t>
    </r>
    <r>
      <rPr>
        <sz val="14"/>
        <color theme="1"/>
        <rFont val="&quot;Century Gothic&quot;"/>
      </rPr>
      <t xml:space="preserve">En esta hoja debe digitar únicamente las celdas marcadas en gris </t>
    </r>
  </si>
  <si>
    <t>RESULTADO DEL PERIODO</t>
  </si>
  <si>
    <t>PRESUPUESTO</t>
  </si>
  <si>
    <t>MONTO DEL PERIODO</t>
  </si>
  <si>
    <t>Ejemplo de consulta pública Presupuesto: Datos para análisis- Superávit/Deficit</t>
  </si>
  <si>
    <t>INGRESOS DEL PERIODO (Percibidos o Recaudados)</t>
  </si>
  <si>
    <t>Menos:</t>
  </si>
  <si>
    <t>GASTOS EJECUTADOS DEL PERIODO</t>
  </si>
  <si>
    <t>Gastos ejecutados</t>
  </si>
  <si>
    <t>Compromisos presupuestarios al 31 de diciembre 2022</t>
  </si>
  <si>
    <t xml:space="preserve"> </t>
  </si>
  <si>
    <t>Menos:  Saldos con destino específico del periodo</t>
  </si>
  <si>
    <t>SUPERÁVIT LIBRE/DÉFICIT DEL PERIODO</t>
  </si>
  <si>
    <t>DETALLE SUPERÁVIT ESPECÍFICO:</t>
  </si>
  <si>
    <t xml:space="preserve">Concepto </t>
  </si>
  <si>
    <t>Fundamento legal o especial que lo justifica</t>
  </si>
  <si>
    <t>Artículo que otorga la especificidad</t>
  </si>
  <si>
    <t>Monto Periodo</t>
  </si>
  <si>
    <t>Monto superávit específico de periodos anteriores no incorporados en el periodo 2022 más el presupuestado en el periodo, pero no ejecutado</t>
  </si>
  <si>
    <t>Resultado Específico acumulado al cierre 2022</t>
  </si>
  <si>
    <t>Junta Administrativa del Registro Nacional</t>
  </si>
  <si>
    <t>Ley Nº7729</t>
  </si>
  <si>
    <t>Articulo 30</t>
  </si>
  <si>
    <t>Organismo de Normalización Técnica</t>
  </si>
  <si>
    <t>Ley Nº 7729</t>
  </si>
  <si>
    <t>Articulo 13</t>
  </si>
  <si>
    <t>Comité Cantonal de Deportes</t>
  </si>
  <si>
    <t>Ley Nº 7794</t>
  </si>
  <si>
    <t>Articulo 179</t>
  </si>
  <si>
    <t>Aporte al Consejo Nacional de Personas con Discapacidad (CONAPDIS) Ley N°9303</t>
  </si>
  <si>
    <t>Ley Nº 9303</t>
  </si>
  <si>
    <t>Artìculo 10</t>
  </si>
  <si>
    <t>10% aporte CONAGEBIO</t>
  </si>
  <si>
    <t>Ley Nº 7788</t>
  </si>
  <si>
    <t>Artìculo 43</t>
  </si>
  <si>
    <t>70% aporte Fondo Parques Nacionales</t>
  </si>
  <si>
    <t xml:space="preserve">Ley Nº 7788 </t>
  </si>
  <si>
    <t xml:space="preserve">Fondo Ley Simplificación y Eficiencia Tributarias </t>
  </si>
  <si>
    <t>Ley Nº 8114</t>
  </si>
  <si>
    <t>Artículo 05</t>
  </si>
  <si>
    <t xml:space="preserve">Proyectos y programas para la Persona Joven </t>
  </si>
  <si>
    <t>Ley Nº 8261</t>
  </si>
  <si>
    <t>Artìculo 26</t>
  </si>
  <si>
    <t>Consejo de Seguridad Vial.</t>
  </si>
  <si>
    <t>Ley Nº 7331</t>
  </si>
  <si>
    <t>Artìculo 27</t>
  </si>
  <si>
    <t>Aporte del Consejo de Seguridad Vial, Multas por Infracción a la Ley de Tránsito</t>
  </si>
  <si>
    <t>Ley Nº 9078</t>
  </si>
  <si>
    <t>Artículo 234</t>
  </si>
  <si>
    <t>Fondo recolección de basura</t>
  </si>
  <si>
    <t>Artìculo 83</t>
  </si>
  <si>
    <t>Fondo de parques y obras de ornato</t>
  </si>
  <si>
    <t>Fondo Aseo de Vías</t>
  </si>
  <si>
    <t>Mantenimiento y conservación caminos vecinales y calles urbanas</t>
  </si>
  <si>
    <t>Ley Nº 6909</t>
  </si>
  <si>
    <t>Artículo 3</t>
  </si>
  <si>
    <t>Fondo atención de emergencias</t>
  </si>
  <si>
    <t>Ley N°. 8488</t>
  </si>
  <si>
    <t>Artículo 46 bis</t>
  </si>
  <si>
    <t xml:space="preserve">Partidas especificas </t>
  </si>
  <si>
    <t>Ley Nº 7755</t>
  </si>
  <si>
    <t>Artìculo 01</t>
  </si>
  <si>
    <t xml:space="preserve">Saldo transferencias Anexo-5 transferencias </t>
  </si>
  <si>
    <t>Decreto Nro. DGPN-H-009-2009
 y Ley N°. 8841</t>
  </si>
  <si>
    <t>ICODER- Construcción del Centro Nacional del Bicentenario para la promoción y desarrollo de la Gimnasia en Heredia.</t>
  </si>
  <si>
    <t>ICODER-DN-DAF-0200-09-2020</t>
  </si>
  <si>
    <t>Fondo recursos mermas</t>
  </si>
  <si>
    <t>Ley Nº 7210</t>
  </si>
  <si>
    <t>Artìculo 16</t>
  </si>
  <si>
    <t>Transferencia sector privado estudios hidrológicos</t>
  </si>
  <si>
    <t>Acuerdo del Concejo Municipal de Heredia</t>
  </si>
  <si>
    <t>Notas de crédito sin registrar periodos anteriores</t>
  </si>
  <si>
    <t>Principio de especificación. Normas Técnicas de Preesupuesto Público</t>
  </si>
  <si>
    <t>2.2.3 Inciso f.</t>
  </si>
  <si>
    <t>Notas de crédito sin registrar 2022</t>
  </si>
  <si>
    <t>Utilidades de comisiones de fiestas</t>
  </si>
  <si>
    <t>Ley Nº 4286</t>
  </si>
  <si>
    <t xml:space="preserve">TOTAL </t>
  </si>
  <si>
    <t>SUPERÁVIT LIBRE:</t>
  </si>
  <si>
    <t>Monto superávit libre de periodos anteriores no incorporados en el periodo 2022 más el presupuestado en el periodo, pero no ejecutado</t>
  </si>
  <si>
    <t>Resultado libre acumulado al cierre 2022</t>
  </si>
  <si>
    <t>MII. Angela Aguilar Vargas</t>
  </si>
  <si>
    <t>Nombre del Alcalde Municipal</t>
  </si>
  <si>
    <t>Firma</t>
  </si>
  <si>
    <t>Licda Marianella Guzmán Díaz</t>
  </si>
  <si>
    <t>Nombre funcionario responsable</t>
  </si>
  <si>
    <t>proceso de liquidación presupuestaria</t>
  </si>
  <si>
    <t>Fecha</t>
  </si>
  <si>
    <t>*Criterios compromisos presupuestarios:  n.° 12666 (DFOE-SM-1646) del 20 de diciembre de 2010 ;   n.° 09210 (DFOE-DL-0720) del 01 de julio, 2015;  n.° 04612 ( DFOE-DL-0487) del 27 de marzo 2020.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</si>
</sst>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₡]#,##0.00"/>
    <numFmt numFmtId="165" formatCode="[$₡-140A]#,##0.00"/>
  </numFmts>
  <fonts count="15">
    <font>
      <sz val="10"/>
      <color rgb="FF000000"/>
      <name val="Calibri"/>
      <scheme val="minor"/>
    </font>
    <font>
      <b/>
      <sz val="14"/>
      <color rgb="FFFFFFFF"/>
      <name val="Century Gothic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1"/>
      <color rgb="FFFFFFFF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14"/>
      <color theme="1"/>
      <name val="&quot;Century Gothic&quot;"/>
    </font>
    <font>
      <sz val="14"/>
      <color theme="1"/>
      <name val="&quot;Century Gothic&quot;"/>
    </font>
    <font>
      <b/>
      <sz val="11"/>
      <color theme="1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11"/>
      <color rgb="FFFFFFFF"/>
      <name val="Century Gothic"/>
      <family val="2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B4A7D6"/>
        <bgColor rgb="FFB4A7D6"/>
      </patternFill>
    </fill>
    <fill>
      <patternFill patternType="solid">
        <fgColor rgb="FF4BACC6"/>
        <bgColor rgb="FF4BACC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start/>
      <end/>
      <top/>
      <bottom/>
      <diagonal/>
    </border>
    <border>
      <start/>
      <end/>
      <top/>
      <bottom style="thin">
        <color rgb="FF0000FF"/>
      </bottom>
      <diagonal/>
    </border>
    <border>
      <start/>
      <end/>
      <top/>
      <bottom style="thick">
        <color rgb="FF0000FF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/>
      <end style="thin">
        <color rgb="FF000000"/>
      </end>
      <top/>
      <bottom/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43" fontId="2" fillId="0" borderId="0" xfId="1" applyFont="1"/>
    <xf numFmtId="0" fontId="1" fillId="2" borderId="0" xfId="0" applyFont="1" applyFill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4" fontId="2" fillId="0" borderId="0" xfId="0" applyNumberFormat="1" applyFont="1"/>
    <xf numFmtId="0" fontId="9" fillId="0" borderId="0" xfId="0" applyFont="1" applyAlignment="1">
      <alignment wrapText="1"/>
    </xf>
    <xf numFmtId="164" fontId="9" fillId="4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164" fontId="2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11" fillId="4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0" fontId="10" fillId="0" borderId="0" xfId="0" applyFont="1"/>
    <xf numFmtId="4" fontId="10" fillId="0" borderId="0" xfId="0" applyNumberFormat="1" applyFont="1"/>
    <xf numFmtId="43" fontId="10" fillId="0" borderId="0" xfId="1" applyFont="1"/>
    <xf numFmtId="0" fontId="12" fillId="0" borderId="0" xfId="0" applyFont="1"/>
    <xf numFmtId="164" fontId="9" fillId="5" borderId="0" xfId="0" applyNumberFormat="1" applyFont="1" applyFill="1" applyAlignment="1">
      <alignment horizontal="right" wrapText="1"/>
    </xf>
    <xf numFmtId="164" fontId="9" fillId="6" borderId="0" xfId="0" applyNumberFormat="1" applyFont="1" applyFill="1" applyAlignment="1">
      <alignment horizontal="right" wrapText="1"/>
    </xf>
    <xf numFmtId="0" fontId="2" fillId="0" borderId="2" xfId="0" applyFont="1" applyBorder="1"/>
    <xf numFmtId="4" fontId="2" fillId="0" borderId="2" xfId="0" applyNumberFormat="1" applyFont="1" applyBorder="1"/>
    <xf numFmtId="43" fontId="2" fillId="0" borderId="2" xfId="1" applyFont="1" applyBorder="1"/>
    <xf numFmtId="2" fontId="2" fillId="0" borderId="0" xfId="0" applyNumberFormat="1" applyFont="1"/>
    <xf numFmtId="2" fontId="9" fillId="0" borderId="0" xfId="0" applyNumberFormat="1" applyFont="1"/>
    <xf numFmtId="0" fontId="2" fillId="0" borderId="3" xfId="0" applyFont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4" fillId="4" borderId="3" xfId="0" applyFont="1" applyFill="1" applyBorder="1"/>
    <xf numFmtId="0" fontId="1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 wrapText="1"/>
    </xf>
    <xf numFmtId="164" fontId="2" fillId="0" borderId="6" xfId="0" applyNumberFormat="1" applyFont="1" applyBorder="1" applyAlignment="1">
      <alignment horizontal="right"/>
    </xf>
    <xf numFmtId="165" fontId="2" fillId="0" borderId="0" xfId="0" applyNumberFormat="1" applyFont="1"/>
    <xf numFmtId="0" fontId="14" fillId="4" borderId="3" xfId="0" applyFont="1" applyFill="1" applyBorder="1" applyAlignment="1">
      <alignment wrapText="1"/>
    </xf>
    <xf numFmtId="0" fontId="5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4" fillId="8" borderId="7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 wrapText="1"/>
    </xf>
    <xf numFmtId="0" fontId="5" fillId="8" borderId="9" xfId="0" applyFont="1" applyFill="1" applyBorder="1"/>
    <xf numFmtId="0" fontId="14" fillId="4" borderId="6" xfId="0" applyFont="1" applyFill="1" applyBorder="1"/>
    <xf numFmtId="164" fontId="11" fillId="4" borderId="6" xfId="0" applyNumberFormat="1" applyFont="1" applyFill="1" applyBorder="1" applyAlignment="1">
      <alignment horizontal="right" wrapText="1"/>
    </xf>
    <xf numFmtId="164" fontId="2" fillId="4" borderId="6" xfId="0" applyNumberFormat="1" applyFont="1" applyFill="1" applyBorder="1"/>
    <xf numFmtId="0" fontId="14" fillId="4" borderId="4" xfId="0" applyFont="1" applyFill="1" applyBorder="1"/>
    <xf numFmtId="0" fontId="10" fillId="0" borderId="10" xfId="0" applyFont="1" applyBorder="1"/>
    <xf numFmtId="0" fontId="2" fillId="0" borderId="10" xfId="0" applyFont="1" applyBorder="1"/>
    <xf numFmtId="164" fontId="9" fillId="5" borderId="10" xfId="0" applyNumberFormat="1" applyFont="1" applyFill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2" fontId="2" fillId="0" borderId="3" xfId="0" applyNumberFormat="1" applyFont="1" applyBorder="1"/>
    <xf numFmtId="164" fontId="9" fillId="6" borderId="4" xfId="0" applyNumberFormat="1" applyFont="1" applyFill="1" applyBorder="1" applyAlignment="1">
      <alignment horizontal="right" wrapText="1"/>
    </xf>
    <xf numFmtId="164" fontId="9" fillId="4" borderId="6" xfId="0" applyNumberFormat="1" applyFont="1" applyFill="1" applyBorder="1" applyAlignment="1">
      <alignment horizontal="right" wrapText="1"/>
    </xf>
    <xf numFmtId="164" fontId="9" fillId="9" borderId="6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3</xdr:col>
      <xdr:colOff>1762125</xdr:colOff>
      <xdr:row>17</xdr:row>
      <xdr:rowOff>152400</xdr:rowOff>
    </xdr:from>
    <xdr:ext cx="1647825" cy="4476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507A5FD-A2B4-4C85-B786-34E5747EFCCD}"/>
            </a:ext>
          </a:extLst>
        </xdr:cNvPr>
        <xdr:cNvSpPr/>
      </xdr:nvSpPr>
      <xdr:spPr>
        <a:xfrm>
          <a:off x="9203055" y="3438525"/>
          <a:ext cx="1647825" cy="447675"/>
        </a:xfrm>
        <a:prstGeom prst="rightArrow">
          <a:avLst>
            <a:gd name="adj1" fmla="val 50000"/>
            <a:gd name="adj2" fmla="val 50000"/>
          </a:avLst>
        </a:prstGeom>
        <a:solidFill>
          <a:srgbClr val="FF0000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1638300</xdr:colOff>
      <xdr:row>8</xdr:row>
      <xdr:rowOff>28575</xdr:rowOff>
    </xdr:from>
    <xdr:ext cx="9715500" cy="254317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8406E79C-D6CE-4087-B65A-97331604E66D}"/>
            </a:ext>
          </a:extLst>
        </xdr:cNvPr>
        <xdr:cNvPicPr preferRelativeResize="0"/>
      </xdr:nvPicPr>
      <xdr:blipFill>
        <a:blip xmlns:r="http://purl.oclc.org/ooxml/officeDocument/relationships" r:embed="rId1" cstate="print"/>
        <a:stretch>
          <a:fillRect/>
        </a:stretch>
      </xdr:blipFill>
      <xdr:spPr>
        <a:xfrm>
          <a:off x="10839450" y="1769745"/>
          <a:ext cx="9715500" cy="2543175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1196340</xdr:colOff>
          <xdr:row>8</xdr:row>
          <xdr:rowOff>45720</xdr:rowOff>
        </xdr:from>
        <xdr:to>
          <xdr:col>7</xdr:col>
          <xdr:colOff>236220</xdr:colOff>
          <xdr:row>13</xdr:row>
          <xdr:rowOff>121920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3EE0C7AC-543E-753F-F202-7032B3A484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801100" y="1821180"/>
              <a:ext cx="5265420" cy="97536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Este monto debe coincidir con la sumatoria de los ingresos reportados en el SIPP en los informes de ejecución:   (Ingresos recaudados o recibidos en el periodo + el superavit  realmente ejecutado en el período, apartir de lo presupuestado en el 2022)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1196340</xdr:colOff>
          <xdr:row>13</xdr:row>
          <xdr:rowOff>60960</xdr:rowOff>
        </xdr:from>
        <xdr:to>
          <xdr:col>7</xdr:col>
          <xdr:colOff>236220</xdr:colOff>
          <xdr:row>15</xdr:row>
          <xdr:rowOff>83820</xdr:rowOff>
        </xdr:to>
        <xdr:sp macro="" textlink="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5ED55C47-BC45-1ED0-278D-E075F2716D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801100" y="2735580"/>
              <a:ext cx="5265420" cy="38862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En caso de utilizar la figura de compromisos presupuestarios contraidos al 31/12/20xxx,  estos deberán ser incluidos en este apartado en concordancia con lo establecido en el artículo 116 del CM  y en observancia a los criterios de la CGR *.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1188720</xdr:colOff>
          <xdr:row>18</xdr:row>
          <xdr:rowOff>167640</xdr:rowOff>
        </xdr:from>
        <xdr:to>
          <xdr:col>7</xdr:col>
          <xdr:colOff>228600</xdr:colOff>
          <xdr:row>21</xdr:row>
          <xdr:rowOff>91440</xdr:rowOff>
        </xdr:to>
        <xdr:sp macro="" textlink="">
          <xdr:nvSpPr>
            <xdr:cNvPr id="1027" name="Comment 3" hidden="1">
              <a:extLst>
                <a:ext uri="{FF2B5EF4-FFF2-40B4-BE49-F238E27FC236}">
                  <a16:creationId xmlns:a16="http://schemas.microsoft.com/office/drawing/2014/main" id="{00D0FB98-ECED-7EC3-553E-6AF0DE291F1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93480" y="3741420"/>
              <a:ext cx="5265420" cy="46482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registrados en el SIPP.  Módulo Superávit / Déficit.  (Superavit especifico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1188720</xdr:colOff>
          <xdr:row>20</xdr:row>
          <xdr:rowOff>152400</xdr:rowOff>
        </xdr:from>
        <xdr:to>
          <xdr:col>7</xdr:col>
          <xdr:colOff>228600</xdr:colOff>
          <xdr:row>23</xdr:row>
          <xdr:rowOff>68580</xdr:rowOff>
        </xdr:to>
        <xdr:sp macro="" textlink="">
          <xdr:nvSpPr>
            <xdr:cNvPr id="1028" name="Comment 4" hidden="1">
              <a:extLst>
                <a:ext uri="{FF2B5EF4-FFF2-40B4-BE49-F238E27FC236}">
                  <a16:creationId xmlns:a16="http://schemas.microsoft.com/office/drawing/2014/main" id="{3654F45E-8AF0-DC93-E3CD-3B64C8726C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93480" y="4084320"/>
              <a:ext cx="526542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de los dato registrados en el SIPP.  Módulo Superávit / Déficit (Superavit libre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1356360</xdr:colOff>
          <xdr:row>26</xdr:row>
          <xdr:rowOff>1318260</xdr:rowOff>
        </xdr:from>
        <xdr:to>
          <xdr:col>8</xdr:col>
          <xdr:colOff>228600</xdr:colOff>
          <xdr:row>28</xdr:row>
          <xdr:rowOff>175260</xdr:rowOff>
        </xdr:to>
        <xdr:sp macro="" textlink="">
          <xdr:nvSpPr>
            <xdr:cNvPr id="1029" name="Comment 5" hidden="1">
              <a:extLst>
                <a:ext uri="{FF2B5EF4-FFF2-40B4-BE49-F238E27FC236}">
                  <a16:creationId xmlns:a16="http://schemas.microsoft.com/office/drawing/2014/main" id="{A62FDB45-ED2F-4B32-D2A2-583E5EAECA2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0561320" y="6332220"/>
              <a:ext cx="4366260" cy="54102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Corresponde a los recursos no presupuestados ni ejecutados del superavit de la liquidación anterior.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2232660</xdr:colOff>
          <xdr:row>62</xdr:row>
          <xdr:rowOff>464820</xdr:rowOff>
        </xdr:from>
        <xdr:to>
          <xdr:col>2</xdr:col>
          <xdr:colOff>1295400</xdr:colOff>
          <xdr:row>62</xdr:row>
          <xdr:rowOff>594360</xdr:rowOff>
        </xdr:to>
        <xdr:sp macro="" textlink="">
          <xdr:nvSpPr>
            <xdr:cNvPr id="1030" name="Comment 6" hidden="1">
              <a:extLst>
                <a:ext uri="{FF2B5EF4-FFF2-40B4-BE49-F238E27FC236}">
                  <a16:creationId xmlns:a16="http://schemas.microsoft.com/office/drawing/2014/main" id="{57CFE8A7-5F55-4702-7B24-0AF3F10514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2660" y="13975080"/>
              <a:ext cx="4892040" cy="12954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Déficit.  (Superavit especifico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350520</xdr:colOff>
          <xdr:row>62</xdr:row>
          <xdr:rowOff>198120</xdr:rowOff>
        </xdr:from>
        <xdr:to>
          <xdr:col>8</xdr:col>
          <xdr:colOff>152400</xdr:colOff>
          <xdr:row>64</xdr:row>
          <xdr:rowOff>38100</xdr:rowOff>
        </xdr:to>
        <xdr:sp macro="" textlink="">
          <xdr:nvSpPr>
            <xdr:cNvPr id="1031" name="Comment 7" hidden="1">
              <a:extLst>
                <a:ext uri="{FF2B5EF4-FFF2-40B4-BE49-F238E27FC236}">
                  <a16:creationId xmlns:a16="http://schemas.microsoft.com/office/drawing/2014/main" id="{086C7EC3-C805-766D-0923-C74560F2F9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330940" y="13708380"/>
              <a:ext cx="3520440" cy="102108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Déficit.  (Superavit especifico acumulado)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1844040</xdr:colOff>
          <xdr:row>62</xdr:row>
          <xdr:rowOff>144780</xdr:rowOff>
        </xdr:from>
        <xdr:to>
          <xdr:col>5</xdr:col>
          <xdr:colOff>1303020</xdr:colOff>
          <xdr:row>62</xdr:row>
          <xdr:rowOff>144780</xdr:rowOff>
        </xdr:to>
        <xdr:sp macro="" textlink="">
          <xdr:nvSpPr>
            <xdr:cNvPr id="1032" name="Comment 8" hidden="1">
              <a:extLst>
                <a:ext uri="{FF2B5EF4-FFF2-40B4-BE49-F238E27FC236}">
                  <a16:creationId xmlns:a16="http://schemas.microsoft.com/office/drawing/2014/main" id="{1D9BA674-4387-0A05-C962-7C21525FE6A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402580" y="13655040"/>
              <a:ext cx="6880860" cy="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Corresponde a los recursos no presupuestados ni ejecutados del superavit de la liquidación anterior.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3093720</xdr:colOff>
          <xdr:row>62</xdr:row>
          <xdr:rowOff>144780</xdr:rowOff>
        </xdr:from>
        <xdr:to>
          <xdr:col>4</xdr:col>
          <xdr:colOff>1356360</xdr:colOff>
          <xdr:row>82</xdr:row>
          <xdr:rowOff>0</xdr:rowOff>
        </xdr:to>
        <xdr:sp macro="" textlink="">
          <xdr:nvSpPr>
            <xdr:cNvPr id="1033" name="Comment 9" hidden="1">
              <a:extLst>
                <a:ext uri="{FF2B5EF4-FFF2-40B4-BE49-F238E27FC236}">
                  <a16:creationId xmlns:a16="http://schemas.microsoft.com/office/drawing/2014/main" id="{B9CBB51A-21CD-ED9D-B933-840FFAB4658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93720" y="13655040"/>
              <a:ext cx="7467600" cy="422148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datos registrado en el SIPP.  Módulo Superávit / Déficit (Superavit libre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</xdr:col>
          <xdr:colOff>1356360</xdr:colOff>
          <xdr:row>62</xdr:row>
          <xdr:rowOff>144780</xdr:rowOff>
        </xdr:from>
        <xdr:to>
          <xdr:col>6</xdr:col>
          <xdr:colOff>480060</xdr:colOff>
          <xdr:row>82</xdr:row>
          <xdr:rowOff>0</xdr:rowOff>
        </xdr:to>
        <xdr:sp macro="" textlink="">
          <xdr:nvSpPr>
            <xdr:cNvPr id="1034" name="Comment 10" hidden="1">
              <a:extLst>
                <a:ext uri="{FF2B5EF4-FFF2-40B4-BE49-F238E27FC236}">
                  <a16:creationId xmlns:a16="http://schemas.microsoft.com/office/drawing/2014/main" id="{BDB8806F-4150-1EA5-99E9-16E46CD824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185660" y="13655040"/>
              <a:ext cx="5989320" cy="422148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 (Superavit libre acumulado)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Departamentos/Presupuesto/Muni_2023/Presupuesto/Liquidaci&#243;n%20Presupuestaria/Modelo%20de%20liquidaci&#243;n%20version%202022%20vf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1_Liquidación"/>
      <sheetName val="2_Morosidad"/>
      <sheetName val="3_Detalle de origen y aplicació"/>
      <sheetName val="4_OyA Transferencias Gob Cent"/>
      <sheetName val="Ejemplo Liquidación"/>
      <sheetName val="Ejemplo Detalle de origen y apl"/>
      <sheetName val="Ejemplo OyA Transferencias Gob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6838-C5A3-48E2-A110-6437B3ABBBFF}">
  <sheetPr>
    <outlinePr summaryBelow="0" summaryRight="0"/>
  </sheetPr>
  <dimension ref="A1:Z1011"/>
  <sheetViews>
    <sheetView showGridLines="0" tabSelected="1" topLeftCell="A6" workbookViewId="0">
      <selection activeCell="D19" sqref="D19"/>
    </sheetView>
  </sheetViews>
  <sheetFormatPr baseColWidth="10" defaultColWidth="12.6640625" defaultRowHeight="15" customHeight="1"/>
  <cols>
    <col min="1" max="1" width="51.88671875" customWidth="1"/>
    <col min="2" max="2" width="33.109375" customWidth="1"/>
    <col min="3" max="3" width="25.88671875" customWidth="1"/>
    <col min="4" max="4" width="23.33203125" customWidth="1"/>
    <col min="5" max="5" width="25.88671875" customWidth="1"/>
    <col min="6" max="6" width="25" customWidth="1"/>
    <col min="7" max="7" width="16.5546875" style="64" bestFit="1" customWidth="1"/>
    <col min="9" max="9" width="16" customWidth="1"/>
  </cols>
  <sheetData>
    <row r="1" spans="1:17" ht="17.399999999999999">
      <c r="A1" s="1"/>
      <c r="B1" s="1"/>
      <c r="C1" s="1"/>
      <c r="D1" s="1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399999999999999">
      <c r="A2" s="4" t="s">
        <v>0</v>
      </c>
      <c r="B2" s="5"/>
      <c r="C2" s="5"/>
      <c r="D2" s="5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7.399999999999999">
      <c r="A3" s="4" t="s">
        <v>1</v>
      </c>
      <c r="B3" s="5"/>
      <c r="C3" s="5"/>
      <c r="D3" s="5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7.399999999999999">
      <c r="A4" s="4" t="s">
        <v>2</v>
      </c>
      <c r="B4" s="5"/>
      <c r="C4" s="5"/>
      <c r="D4" s="5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4">
      <c r="A5" s="6" t="s">
        <v>3</v>
      </c>
      <c r="B5" s="7"/>
      <c r="C5" s="7"/>
      <c r="D5" s="7"/>
      <c r="E5" s="2"/>
      <c r="F5" s="2"/>
      <c r="G5" s="3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4" customHeight="1">
      <c r="A6" s="8" t="s">
        <v>4</v>
      </c>
      <c r="B6" s="7"/>
      <c r="C6" s="7"/>
      <c r="D6" s="7"/>
      <c r="E6" s="2"/>
      <c r="F6" s="2"/>
      <c r="G6" s="3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7.399999999999999">
      <c r="A7" s="9" t="s">
        <v>5</v>
      </c>
      <c r="B7" s="7"/>
      <c r="C7" s="7"/>
      <c r="D7" s="7"/>
      <c r="E7" s="2"/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">
      <c r="A8" s="2"/>
      <c r="B8" s="2"/>
      <c r="C8" s="10" t="s">
        <v>6</v>
      </c>
      <c r="D8" s="10" t="s">
        <v>7</v>
      </c>
      <c r="E8" s="2"/>
      <c r="F8" s="11" t="s">
        <v>8</v>
      </c>
      <c r="G8" s="3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.8">
      <c r="A9" s="2"/>
      <c r="B9" s="12"/>
      <c r="C9" s="12"/>
      <c r="D9" s="12"/>
      <c r="E9" s="2"/>
      <c r="F9" s="2"/>
      <c r="G9" s="3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4">
      <c r="A10" s="13" t="s">
        <v>9</v>
      </c>
      <c r="B10" s="5"/>
      <c r="C10" s="14">
        <v>26612607839.919998</v>
      </c>
      <c r="D10" s="14">
        <f>28388037136.73</f>
        <v>28388037136.73</v>
      </c>
      <c r="E10" s="2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4.4">
      <c r="A11" s="15" t="s">
        <v>10</v>
      </c>
      <c r="B11" s="12"/>
      <c r="C11" s="12"/>
      <c r="D11" s="16"/>
      <c r="E11" s="2"/>
      <c r="F11" s="2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.8">
      <c r="A12" s="2"/>
      <c r="B12" s="12"/>
      <c r="C12" s="12"/>
      <c r="D12" s="16"/>
      <c r="E12" s="2"/>
      <c r="F12" s="2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4.4">
      <c r="A13" s="13" t="s">
        <v>11</v>
      </c>
      <c r="B13" s="5"/>
      <c r="C13" s="14">
        <v>26612607837.98</v>
      </c>
      <c r="D13" s="17">
        <f>D14+D15</f>
        <v>18005455016.054001</v>
      </c>
      <c r="E13" s="2"/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4.4">
      <c r="A14" s="15" t="s">
        <v>12</v>
      </c>
      <c r="B14" s="2"/>
      <c r="C14" s="12"/>
      <c r="D14" s="18">
        <v>15604110843.844</v>
      </c>
      <c r="E14" s="2"/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4.4">
      <c r="A15" s="19" t="s">
        <v>13</v>
      </c>
      <c r="B15" s="5"/>
      <c r="C15" s="12"/>
      <c r="D15" s="18">
        <v>2401344172.21</v>
      </c>
      <c r="E15" s="2"/>
      <c r="F15" s="2"/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.8">
      <c r="A16" s="2"/>
      <c r="B16" s="12"/>
      <c r="C16" s="12"/>
      <c r="D16" s="12"/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26" ht="14.4">
      <c r="A17" s="20" t="s">
        <v>5</v>
      </c>
      <c r="B17" s="5"/>
      <c r="C17" s="21"/>
      <c r="D17" s="17">
        <f>D10-D13</f>
        <v>10382582120.675999</v>
      </c>
      <c r="E17" s="11"/>
      <c r="F17" s="11"/>
      <c r="G17" s="22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3.8">
      <c r="A18" s="2"/>
      <c r="B18" s="12"/>
      <c r="C18" s="12"/>
      <c r="D18" s="12" t="s">
        <v>14</v>
      </c>
      <c r="E18" s="2"/>
      <c r="F18" s="2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26" ht="14.4">
      <c r="A19" s="19" t="s">
        <v>15</v>
      </c>
      <c r="B19" s="5"/>
      <c r="C19" s="12"/>
      <c r="D19" s="24">
        <f>D60</f>
        <v>2246951408.4899998</v>
      </c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26" ht="13.8">
      <c r="A20" s="2"/>
      <c r="B20" s="12"/>
      <c r="C20" s="12"/>
      <c r="D20" s="12"/>
      <c r="E20" s="2"/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26" ht="14.4">
      <c r="A21" s="20" t="s">
        <v>16</v>
      </c>
      <c r="B21" s="5"/>
      <c r="C21" s="21"/>
      <c r="D21" s="25">
        <f>D17-D19</f>
        <v>8135630712.1859989</v>
      </c>
      <c r="E21" s="11"/>
      <c r="F21" s="11"/>
      <c r="G21" s="2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3.8">
      <c r="A22" s="2"/>
      <c r="B22" s="12"/>
      <c r="C22" s="12"/>
      <c r="D22" s="1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26" ht="14.4" thickBot="1">
      <c r="A23" s="26"/>
      <c r="B23" s="27"/>
      <c r="C23" s="27"/>
      <c r="D23" s="27"/>
      <c r="E23" s="26"/>
      <c r="F23" s="26"/>
      <c r="G23" s="28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26" ht="14.4" thickTop="1">
      <c r="A24" s="29"/>
      <c r="B24" s="12"/>
      <c r="C24" s="12"/>
      <c r="D24" s="12"/>
      <c r="E24" s="2"/>
      <c r="F24" s="2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26" ht="14.4">
      <c r="A25" s="30" t="s">
        <v>17</v>
      </c>
      <c r="B25" s="12"/>
      <c r="C25" s="12"/>
      <c r="D25" s="12"/>
      <c r="E25" s="2"/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26" ht="13.8">
      <c r="A26" s="31"/>
      <c r="B26" s="31"/>
      <c r="C26" s="31"/>
      <c r="D26" s="31"/>
      <c r="E26" s="31"/>
      <c r="F26" s="31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26" ht="110.4">
      <c r="A27" s="32" t="s">
        <v>18</v>
      </c>
      <c r="B27" s="33" t="s">
        <v>19</v>
      </c>
      <c r="C27" s="34" t="s">
        <v>20</v>
      </c>
      <c r="D27" s="34" t="s">
        <v>21</v>
      </c>
      <c r="E27" s="34" t="s">
        <v>22</v>
      </c>
      <c r="F27" s="35" t="s">
        <v>23</v>
      </c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26" ht="22.5" customHeight="1">
      <c r="A28" s="36" t="s">
        <v>24</v>
      </c>
      <c r="B28" s="37" t="s">
        <v>25</v>
      </c>
      <c r="C28" s="38" t="s">
        <v>26</v>
      </c>
      <c r="D28" s="39">
        <v>17767819.989999998</v>
      </c>
      <c r="E28" s="39">
        <v>0</v>
      </c>
      <c r="F28" s="40">
        <f t="shared" ref="F28:F59" si="0">D28+E28</f>
        <v>17767819.989999998</v>
      </c>
      <c r="G28" s="3"/>
      <c r="H28" s="2"/>
      <c r="I28" s="41"/>
      <c r="J28" s="2"/>
      <c r="K28" s="2"/>
      <c r="L28" s="2"/>
      <c r="M28" s="2"/>
      <c r="N28" s="2"/>
      <c r="O28" s="2"/>
      <c r="P28" s="2"/>
      <c r="Q28" s="2"/>
    </row>
    <row r="29" spans="1:26" ht="14.4">
      <c r="A29" s="36" t="s">
        <v>27</v>
      </c>
      <c r="B29" s="37" t="s">
        <v>28</v>
      </c>
      <c r="C29" s="38" t="s">
        <v>29</v>
      </c>
      <c r="D29" s="39">
        <v>8883909.0299999993</v>
      </c>
      <c r="E29" s="39">
        <v>0</v>
      </c>
      <c r="F29" s="40">
        <f t="shared" si="0"/>
        <v>8883909.0299999993</v>
      </c>
      <c r="G29" s="3"/>
      <c r="H29" s="2"/>
      <c r="I29" s="41"/>
      <c r="J29" s="2"/>
      <c r="K29" s="2"/>
      <c r="L29" s="2"/>
      <c r="M29" s="2"/>
      <c r="N29" s="2"/>
      <c r="O29" s="2"/>
      <c r="P29" s="2"/>
      <c r="Q29" s="2"/>
    </row>
    <row r="30" spans="1:26" ht="14.4">
      <c r="A30" s="36" t="s">
        <v>30</v>
      </c>
      <c r="B30" s="37" t="s">
        <v>31</v>
      </c>
      <c r="C30" s="38" t="s">
        <v>32</v>
      </c>
      <c r="D30" s="39">
        <v>17607348.120000001</v>
      </c>
      <c r="E30" s="39">
        <v>0</v>
      </c>
      <c r="F30" s="40">
        <f t="shared" si="0"/>
        <v>17607348.120000001</v>
      </c>
      <c r="G30" s="3"/>
      <c r="H30" s="2"/>
      <c r="I30" s="41"/>
      <c r="J30" s="2"/>
      <c r="K30" s="2"/>
      <c r="L30" s="2"/>
      <c r="M30" s="2"/>
      <c r="N30" s="2"/>
      <c r="O30" s="2"/>
      <c r="P30" s="2"/>
      <c r="Q30" s="2"/>
    </row>
    <row r="31" spans="1:26" ht="27">
      <c r="A31" s="42" t="s">
        <v>33</v>
      </c>
      <c r="B31" s="37" t="s">
        <v>34</v>
      </c>
      <c r="C31" s="38" t="s">
        <v>35</v>
      </c>
      <c r="D31" s="39">
        <v>8898368.4199999999</v>
      </c>
      <c r="E31" s="39">
        <v>0</v>
      </c>
      <c r="F31" s="40">
        <f t="shared" si="0"/>
        <v>8898368.4199999999</v>
      </c>
      <c r="G31" s="2"/>
      <c r="H31" s="2"/>
      <c r="I31" s="41"/>
      <c r="J31" s="2"/>
      <c r="K31" s="2"/>
      <c r="L31" s="2"/>
      <c r="M31" s="2"/>
      <c r="N31" s="2"/>
      <c r="O31" s="2"/>
      <c r="P31" s="2"/>
      <c r="Q31" s="2"/>
    </row>
    <row r="32" spans="1:26" ht="14.4">
      <c r="A32" s="36" t="s">
        <v>36</v>
      </c>
      <c r="B32" s="37" t="s">
        <v>37</v>
      </c>
      <c r="C32" s="38" t="s">
        <v>38</v>
      </c>
      <c r="D32" s="39">
        <v>569414.07999999996</v>
      </c>
      <c r="E32" s="39">
        <v>0</v>
      </c>
      <c r="F32" s="40">
        <f t="shared" si="0"/>
        <v>569414.07999999996</v>
      </c>
      <c r="G32" s="2"/>
      <c r="H32" s="2"/>
      <c r="I32" s="41"/>
      <c r="J32" s="2"/>
      <c r="K32" s="2"/>
      <c r="L32" s="2"/>
      <c r="M32" s="2"/>
      <c r="N32" s="2"/>
      <c r="O32" s="2"/>
      <c r="P32" s="2"/>
      <c r="Q32" s="2"/>
    </row>
    <row r="33" spans="1:17" ht="14.4">
      <c r="A33" s="36" t="s">
        <v>39</v>
      </c>
      <c r="B33" s="37" t="s">
        <v>40</v>
      </c>
      <c r="C33" s="38" t="s">
        <v>38</v>
      </c>
      <c r="D33" s="39">
        <v>3587306.17</v>
      </c>
      <c r="E33" s="39">
        <v>0</v>
      </c>
      <c r="F33" s="40">
        <f t="shared" si="0"/>
        <v>3587306.17</v>
      </c>
      <c r="G33" s="2"/>
      <c r="H33" s="2"/>
      <c r="I33" s="41"/>
      <c r="J33" s="2"/>
      <c r="K33" s="2"/>
      <c r="L33" s="2"/>
      <c r="M33" s="2"/>
      <c r="N33" s="2"/>
      <c r="O33" s="2"/>
      <c r="P33" s="2"/>
      <c r="Q33" s="2"/>
    </row>
    <row r="34" spans="1:17" ht="14.4">
      <c r="A34" s="36" t="s">
        <v>41</v>
      </c>
      <c r="B34" s="37" t="s">
        <v>42</v>
      </c>
      <c r="C34" s="38" t="s">
        <v>43</v>
      </c>
      <c r="D34" s="39">
        <f>639215360.1+225917144.07</f>
        <v>865132504.17000008</v>
      </c>
      <c r="E34" s="39"/>
      <c r="F34" s="40">
        <f t="shared" si="0"/>
        <v>865132504.17000008</v>
      </c>
      <c r="G34" s="2"/>
      <c r="H34" s="2"/>
      <c r="I34" s="41"/>
      <c r="J34" s="2"/>
      <c r="K34" s="2"/>
      <c r="L34" s="2"/>
      <c r="M34" s="2"/>
      <c r="N34" s="2"/>
      <c r="O34" s="2"/>
      <c r="P34" s="2"/>
      <c r="Q34" s="2"/>
    </row>
    <row r="35" spans="1:17" ht="14.4">
      <c r="A35" s="36" t="s">
        <v>44</v>
      </c>
      <c r="B35" s="37" t="s">
        <v>45</v>
      </c>
      <c r="C35" s="38" t="s">
        <v>46</v>
      </c>
      <c r="D35" s="39">
        <f>8236658.21-E35</f>
        <v>7584525</v>
      </c>
      <c r="E35" s="39">
        <f>652133.21</f>
        <v>652133.21</v>
      </c>
      <c r="F35" s="40">
        <f t="shared" si="0"/>
        <v>8236658.21</v>
      </c>
      <c r="G35" s="2"/>
      <c r="H35" s="2"/>
      <c r="I35" s="41"/>
      <c r="J35" s="2"/>
      <c r="K35" s="2"/>
      <c r="L35" s="2"/>
      <c r="M35" s="2"/>
      <c r="N35" s="2"/>
      <c r="O35" s="2"/>
      <c r="P35" s="2"/>
      <c r="Q35" s="2"/>
    </row>
    <row r="36" spans="1:17" ht="14.4">
      <c r="A36" s="36" t="s">
        <v>47</v>
      </c>
      <c r="B36" s="37" t="s">
        <v>48</v>
      </c>
      <c r="C36" s="38" t="s">
        <v>49</v>
      </c>
      <c r="D36" s="39">
        <v>0</v>
      </c>
      <c r="E36" s="39">
        <v>24698644.559999999</v>
      </c>
      <c r="F36" s="40">
        <f t="shared" si="0"/>
        <v>24698644.559999999</v>
      </c>
      <c r="G36" s="2"/>
      <c r="H36" s="2"/>
      <c r="I36" s="41"/>
      <c r="J36" s="2"/>
      <c r="K36" s="2"/>
      <c r="L36" s="2"/>
      <c r="M36" s="2"/>
      <c r="N36" s="2"/>
      <c r="O36" s="2"/>
      <c r="P36" s="2"/>
      <c r="Q36" s="2"/>
    </row>
    <row r="37" spans="1:17" ht="27">
      <c r="A37" s="42" t="s">
        <v>50</v>
      </c>
      <c r="B37" s="37" t="s">
        <v>51</v>
      </c>
      <c r="C37" s="38" t="s">
        <v>52</v>
      </c>
      <c r="D37" s="39">
        <f>13754707.77+9528023.92</f>
        <v>23282731.689999998</v>
      </c>
      <c r="E37" s="39">
        <f>10776986.19</f>
        <v>10776986.189999999</v>
      </c>
      <c r="F37" s="40">
        <f t="shared" si="0"/>
        <v>34059717.879999995</v>
      </c>
      <c r="G37" s="2"/>
      <c r="H37" s="2"/>
      <c r="I37" s="41"/>
      <c r="J37" s="2"/>
      <c r="K37" s="2"/>
      <c r="L37" s="2"/>
      <c r="M37" s="2"/>
      <c r="N37" s="2"/>
      <c r="O37" s="2"/>
      <c r="P37" s="2"/>
      <c r="Q37" s="2"/>
    </row>
    <row r="38" spans="1:17" ht="14.4">
      <c r="A38" s="36" t="s">
        <v>53</v>
      </c>
      <c r="B38" s="37" t="s">
        <v>31</v>
      </c>
      <c r="C38" s="43" t="s">
        <v>54</v>
      </c>
      <c r="D38" s="39">
        <f>1038846928.41-E38</f>
        <v>436820678.08999991</v>
      </c>
      <c r="E38" s="39">
        <f>602026250.32</f>
        <v>602026250.32000005</v>
      </c>
      <c r="F38" s="40">
        <f t="shared" si="0"/>
        <v>1038846928.41</v>
      </c>
      <c r="G38" s="2"/>
      <c r="H38" s="2"/>
      <c r="I38" s="41"/>
      <c r="J38" s="2"/>
      <c r="K38" s="2"/>
      <c r="L38" s="2"/>
      <c r="M38" s="2"/>
      <c r="N38" s="2"/>
      <c r="O38" s="2"/>
      <c r="P38" s="2"/>
      <c r="Q38" s="2"/>
    </row>
    <row r="39" spans="1:17" ht="14.4">
      <c r="A39" s="36" t="s">
        <v>55</v>
      </c>
      <c r="B39" s="37" t="s">
        <v>31</v>
      </c>
      <c r="C39" s="43" t="s">
        <v>54</v>
      </c>
      <c r="D39" s="39">
        <f>141034980.67-E39</f>
        <v>102787206.99999999</v>
      </c>
      <c r="E39" s="39">
        <v>38247773.670000002</v>
      </c>
      <c r="F39" s="40">
        <f t="shared" si="0"/>
        <v>141034980.66999999</v>
      </c>
      <c r="G39" s="2"/>
      <c r="H39" s="2"/>
      <c r="I39" s="41"/>
      <c r="J39" s="2"/>
      <c r="K39" s="2"/>
      <c r="L39" s="2"/>
      <c r="M39" s="2"/>
      <c r="N39" s="2"/>
      <c r="O39" s="2"/>
      <c r="P39" s="2"/>
      <c r="Q39" s="2"/>
    </row>
    <row r="40" spans="1:17" ht="14.4">
      <c r="A40" s="36" t="s">
        <v>56</v>
      </c>
      <c r="B40" s="37" t="s">
        <v>31</v>
      </c>
      <c r="C40" s="43" t="s">
        <v>54</v>
      </c>
      <c r="D40" s="39">
        <v>55917865.530000001</v>
      </c>
      <c r="E40" s="39">
        <v>0</v>
      </c>
      <c r="F40" s="40">
        <f t="shared" si="0"/>
        <v>55917865.530000001</v>
      </c>
      <c r="G40" s="2"/>
      <c r="H40" s="2"/>
      <c r="I40" s="41"/>
      <c r="J40" s="2"/>
      <c r="K40" s="2"/>
      <c r="L40" s="2"/>
      <c r="M40" s="2"/>
      <c r="N40" s="2"/>
      <c r="O40" s="2"/>
      <c r="P40" s="2"/>
      <c r="Q40" s="2"/>
    </row>
    <row r="41" spans="1:17" ht="27">
      <c r="A41" s="42" t="s">
        <v>57</v>
      </c>
      <c r="B41" s="37" t="s">
        <v>58</v>
      </c>
      <c r="C41" s="43" t="s">
        <v>59</v>
      </c>
      <c r="D41" s="39">
        <v>1437218.48</v>
      </c>
      <c r="E41" s="39">
        <v>0</v>
      </c>
      <c r="F41" s="40">
        <f t="shared" si="0"/>
        <v>1437218.48</v>
      </c>
      <c r="G41" s="2"/>
      <c r="H41" s="2"/>
      <c r="I41" s="41"/>
      <c r="J41" s="2"/>
      <c r="K41" s="2"/>
      <c r="L41" s="2"/>
      <c r="M41" s="2"/>
      <c r="N41" s="2"/>
      <c r="O41" s="2"/>
      <c r="P41" s="2"/>
      <c r="Q41" s="2"/>
    </row>
    <row r="42" spans="1:17" ht="14.4">
      <c r="A42" s="36" t="s">
        <v>60</v>
      </c>
      <c r="B42" s="37" t="s">
        <v>61</v>
      </c>
      <c r="C42" s="38" t="s">
        <v>62</v>
      </c>
      <c r="D42" s="39">
        <v>152189475.66999999</v>
      </c>
      <c r="E42" s="39"/>
      <c r="F42" s="40">
        <f t="shared" si="0"/>
        <v>152189475.66999999</v>
      </c>
      <c r="G42" s="2"/>
      <c r="H42" s="2"/>
      <c r="I42" s="41"/>
      <c r="J42" s="2"/>
      <c r="K42" s="2"/>
      <c r="L42" s="2"/>
      <c r="M42" s="2"/>
      <c r="N42" s="2"/>
      <c r="O42" s="2"/>
      <c r="P42" s="2"/>
      <c r="Q42" s="2"/>
    </row>
    <row r="43" spans="1:17" ht="14.4">
      <c r="A43" s="36" t="s">
        <v>63</v>
      </c>
      <c r="B43" s="37" t="s">
        <v>64</v>
      </c>
      <c r="C43" s="38" t="s">
        <v>65</v>
      </c>
      <c r="D43" s="39">
        <f>38710765.83-E43</f>
        <v>1240857.0899999961</v>
      </c>
      <c r="E43" s="39">
        <v>37469908.740000002</v>
      </c>
      <c r="F43" s="40">
        <f t="shared" si="0"/>
        <v>38710765.829999998</v>
      </c>
      <c r="G43" s="2"/>
      <c r="H43" s="2"/>
      <c r="I43" s="41"/>
      <c r="J43" s="2"/>
      <c r="K43" s="2"/>
      <c r="L43" s="2"/>
      <c r="M43" s="2"/>
      <c r="N43" s="2"/>
      <c r="O43" s="2"/>
      <c r="P43" s="2"/>
      <c r="Q43" s="2"/>
    </row>
    <row r="44" spans="1:17" ht="48" customHeight="1">
      <c r="A44" s="36" t="s">
        <v>66</v>
      </c>
      <c r="B44" s="44" t="s">
        <v>67</v>
      </c>
      <c r="C44" s="45" t="s">
        <v>67</v>
      </c>
      <c r="D44" s="39">
        <v>0</v>
      </c>
      <c r="E44" s="39">
        <v>26540430.789999999</v>
      </c>
      <c r="F44" s="40">
        <f t="shared" si="0"/>
        <v>26540430.789999999</v>
      </c>
      <c r="G44" s="2"/>
      <c r="H44" s="2"/>
      <c r="I44" s="41"/>
      <c r="J44" s="2"/>
      <c r="K44" s="2"/>
      <c r="L44" s="2"/>
      <c r="M44" s="2"/>
      <c r="N44" s="2"/>
      <c r="O44" s="2"/>
      <c r="P44" s="2"/>
      <c r="Q44" s="2"/>
    </row>
    <row r="45" spans="1:17" ht="40.200000000000003">
      <c r="A45" s="42" t="s">
        <v>68</v>
      </c>
      <c r="B45" s="37" t="s">
        <v>69</v>
      </c>
      <c r="C45" s="45" t="s">
        <v>69</v>
      </c>
      <c r="D45" s="39">
        <v>500000000</v>
      </c>
      <c r="E45" s="39"/>
      <c r="F45" s="40">
        <f t="shared" si="0"/>
        <v>500000000</v>
      </c>
      <c r="G45" s="2"/>
      <c r="H45" s="2"/>
      <c r="I45" s="41"/>
      <c r="J45" s="2"/>
      <c r="K45" s="2"/>
      <c r="L45" s="2"/>
      <c r="M45" s="2"/>
      <c r="N45" s="2"/>
      <c r="O45" s="2"/>
      <c r="P45" s="2"/>
      <c r="Q45" s="2"/>
    </row>
    <row r="46" spans="1:17" ht="14.4">
      <c r="A46" s="36" t="s">
        <v>70</v>
      </c>
      <c r="B46" s="46" t="s">
        <v>71</v>
      </c>
      <c r="C46" s="45" t="s">
        <v>72</v>
      </c>
      <c r="D46" s="39">
        <v>0</v>
      </c>
      <c r="E46" s="39">
        <v>12306985.439999999</v>
      </c>
      <c r="F46" s="40">
        <f t="shared" si="0"/>
        <v>12306985.439999999</v>
      </c>
      <c r="G46" s="2"/>
      <c r="H46" s="2"/>
      <c r="I46" s="41"/>
      <c r="J46" s="2"/>
      <c r="K46" s="2"/>
      <c r="L46" s="2"/>
      <c r="M46" s="2"/>
      <c r="N46" s="2"/>
      <c r="O46" s="2"/>
      <c r="P46" s="2"/>
      <c r="Q46" s="2"/>
    </row>
    <row r="47" spans="1:17" ht="27">
      <c r="A47" s="36" t="s">
        <v>73</v>
      </c>
      <c r="B47" s="47" t="s">
        <v>74</v>
      </c>
      <c r="C47" s="45" t="s">
        <v>74</v>
      </c>
      <c r="D47" s="39">
        <v>0</v>
      </c>
      <c r="E47" s="39">
        <v>782500</v>
      </c>
      <c r="F47" s="40">
        <f t="shared" si="0"/>
        <v>782500</v>
      </c>
      <c r="G47" s="2"/>
      <c r="H47" s="2"/>
      <c r="I47" s="41"/>
      <c r="J47" s="2"/>
      <c r="K47" s="2"/>
      <c r="L47" s="2"/>
      <c r="M47" s="2"/>
      <c r="N47" s="2"/>
      <c r="O47" s="2"/>
      <c r="P47" s="2"/>
      <c r="Q47" s="2"/>
    </row>
    <row r="48" spans="1:17" ht="49.5" customHeight="1">
      <c r="A48" s="36" t="s">
        <v>75</v>
      </c>
      <c r="B48" s="47" t="s">
        <v>76</v>
      </c>
      <c r="C48" s="45" t="s">
        <v>77</v>
      </c>
      <c r="D48" s="39">
        <v>0</v>
      </c>
      <c r="E48" s="39">
        <v>58710839.659999996</v>
      </c>
      <c r="F48" s="40">
        <f t="shared" si="0"/>
        <v>58710839.659999996</v>
      </c>
      <c r="G48" s="2"/>
      <c r="H48" s="2"/>
      <c r="I48" s="41"/>
      <c r="J48" s="2"/>
      <c r="K48" s="2"/>
      <c r="L48" s="2"/>
      <c r="M48" s="2"/>
      <c r="N48" s="2"/>
      <c r="O48" s="2"/>
      <c r="P48" s="2"/>
      <c r="Q48" s="2"/>
    </row>
    <row r="49" spans="1:17" ht="46.5" customHeight="1">
      <c r="A49" s="36" t="s">
        <v>78</v>
      </c>
      <c r="B49" s="47" t="s">
        <v>76</v>
      </c>
      <c r="C49" s="45" t="s">
        <v>77</v>
      </c>
      <c r="D49" s="39">
        <v>43244179.960000001</v>
      </c>
      <c r="E49" s="39"/>
      <c r="F49" s="40">
        <f t="shared" si="0"/>
        <v>43244179.960000001</v>
      </c>
      <c r="G49" s="2"/>
      <c r="H49" s="2"/>
      <c r="I49" s="41"/>
      <c r="J49" s="2"/>
      <c r="K49" s="2"/>
      <c r="L49" s="2"/>
      <c r="M49" s="2"/>
      <c r="N49" s="2"/>
      <c r="O49" s="2"/>
      <c r="P49" s="2"/>
      <c r="Q49" s="2"/>
    </row>
    <row r="50" spans="1:17" ht="14.4">
      <c r="A50" s="36" t="s">
        <v>79</v>
      </c>
      <c r="B50" s="46" t="s">
        <v>80</v>
      </c>
      <c r="C50" s="48"/>
      <c r="D50" s="39">
        <v>0</v>
      </c>
      <c r="E50" s="39">
        <v>8848661.0299999993</v>
      </c>
      <c r="F50" s="40">
        <f>D50+E50</f>
        <v>8848661.0299999993</v>
      </c>
      <c r="G50" s="2"/>
      <c r="H50" s="2"/>
      <c r="I50" s="41"/>
      <c r="J50" s="2"/>
      <c r="K50" s="2"/>
      <c r="L50" s="2"/>
      <c r="M50" s="2"/>
      <c r="N50" s="2"/>
      <c r="O50" s="2"/>
      <c r="P50" s="2"/>
      <c r="Q50" s="2"/>
    </row>
    <row r="51" spans="1:17" ht="14.4" hidden="1">
      <c r="A51" s="49"/>
      <c r="B51" s="49"/>
      <c r="C51" s="49"/>
      <c r="D51" s="50"/>
      <c r="E51" s="50"/>
      <c r="F51" s="40">
        <f>D51+E51</f>
        <v>0</v>
      </c>
      <c r="G51" s="3"/>
      <c r="H51" s="2"/>
      <c r="I51" s="41"/>
      <c r="J51" s="2"/>
      <c r="K51" s="2"/>
      <c r="L51" s="2"/>
      <c r="M51" s="2"/>
      <c r="N51" s="2"/>
      <c r="O51" s="2"/>
      <c r="P51" s="2"/>
      <c r="Q51" s="2"/>
    </row>
    <row r="52" spans="1:17" ht="14.4" hidden="1">
      <c r="A52" s="49"/>
      <c r="B52" s="49"/>
      <c r="C52" s="49"/>
      <c r="D52" s="50"/>
      <c r="E52" s="50"/>
      <c r="F52" s="40">
        <f t="shared" si="0"/>
        <v>0</v>
      </c>
      <c r="G52" s="3"/>
      <c r="H52" s="2"/>
      <c r="I52" s="41"/>
      <c r="J52" s="2"/>
      <c r="K52" s="2"/>
      <c r="L52" s="2"/>
      <c r="M52" s="2"/>
      <c r="N52" s="2"/>
      <c r="O52" s="2"/>
      <c r="P52" s="2"/>
      <c r="Q52" s="2"/>
    </row>
    <row r="53" spans="1:17" ht="14.4" hidden="1">
      <c r="A53" s="49"/>
      <c r="B53" s="49"/>
      <c r="C53" s="49"/>
      <c r="D53" s="50"/>
      <c r="E53" s="50"/>
      <c r="F53" s="40">
        <f t="shared" si="0"/>
        <v>0</v>
      </c>
      <c r="G53" s="3"/>
      <c r="H53" s="2"/>
      <c r="I53" s="41"/>
      <c r="J53" s="2"/>
      <c r="K53" s="2"/>
      <c r="L53" s="2"/>
      <c r="M53" s="2"/>
      <c r="N53" s="2"/>
      <c r="O53" s="2"/>
      <c r="P53" s="2"/>
      <c r="Q53" s="2"/>
    </row>
    <row r="54" spans="1:17" ht="14.4" hidden="1">
      <c r="A54" s="49"/>
      <c r="B54" s="49"/>
      <c r="C54" s="49"/>
      <c r="D54" s="50"/>
      <c r="E54" s="50"/>
      <c r="F54" s="40">
        <f t="shared" si="0"/>
        <v>0</v>
      </c>
      <c r="G54" s="3"/>
      <c r="H54" s="2"/>
      <c r="I54" s="41"/>
      <c r="J54" s="2"/>
      <c r="K54" s="2"/>
      <c r="L54" s="2"/>
      <c r="M54" s="2"/>
      <c r="N54" s="2"/>
      <c r="O54" s="2"/>
      <c r="P54" s="2"/>
      <c r="Q54" s="2"/>
    </row>
    <row r="55" spans="1:17" ht="14.4" hidden="1">
      <c r="A55" s="49"/>
      <c r="B55" s="49"/>
      <c r="C55" s="49"/>
      <c r="D55" s="50"/>
      <c r="E55" s="50"/>
      <c r="F55" s="40">
        <f t="shared" si="0"/>
        <v>0</v>
      </c>
      <c r="G55" s="3"/>
      <c r="H55" s="2"/>
      <c r="I55" s="41"/>
      <c r="J55" s="2"/>
      <c r="K55" s="2"/>
      <c r="L55" s="2"/>
      <c r="M55" s="2"/>
      <c r="N55" s="2"/>
      <c r="O55" s="2"/>
      <c r="P55" s="2"/>
      <c r="Q55" s="2"/>
    </row>
    <row r="56" spans="1:17" ht="14.4" hidden="1">
      <c r="A56" s="49"/>
      <c r="B56" s="49"/>
      <c r="C56" s="49"/>
      <c r="D56" s="50"/>
      <c r="E56" s="50"/>
      <c r="F56" s="40">
        <f t="shared" si="0"/>
        <v>0</v>
      </c>
      <c r="G56" s="3"/>
      <c r="H56" s="2"/>
      <c r="I56" s="41"/>
      <c r="J56" s="2"/>
      <c r="K56" s="2"/>
      <c r="L56" s="2"/>
      <c r="M56" s="2"/>
      <c r="N56" s="2"/>
      <c r="O56" s="2"/>
      <c r="P56" s="2"/>
      <c r="Q56" s="2"/>
    </row>
    <row r="57" spans="1:17" ht="14.4" hidden="1">
      <c r="A57" s="49"/>
      <c r="B57" s="49"/>
      <c r="C57" s="49"/>
      <c r="D57" s="51"/>
      <c r="E57" s="50"/>
      <c r="F57" s="40">
        <f t="shared" si="0"/>
        <v>0</v>
      </c>
      <c r="G57" s="3"/>
      <c r="H57" s="2"/>
      <c r="I57" s="41"/>
      <c r="J57" s="2"/>
      <c r="K57" s="2"/>
      <c r="L57" s="2"/>
      <c r="M57" s="2"/>
      <c r="N57" s="2"/>
      <c r="O57" s="2"/>
      <c r="P57" s="2"/>
      <c r="Q57" s="2"/>
    </row>
    <row r="58" spans="1:17" ht="14.4" hidden="1">
      <c r="A58" s="52"/>
      <c r="B58" s="49"/>
      <c r="C58" s="49"/>
      <c r="D58" s="50"/>
      <c r="E58" s="51"/>
      <c r="F58" s="40">
        <f t="shared" si="0"/>
        <v>0</v>
      </c>
      <c r="G58" s="3"/>
      <c r="H58" s="2"/>
      <c r="I58" s="41"/>
      <c r="J58" s="2"/>
      <c r="K58" s="2"/>
      <c r="L58" s="2"/>
      <c r="M58" s="2"/>
      <c r="N58" s="2"/>
      <c r="O58" s="2"/>
      <c r="P58" s="2"/>
      <c r="Q58" s="2"/>
    </row>
    <row r="59" spans="1:17" ht="14.4" hidden="1">
      <c r="A59" s="52"/>
      <c r="B59" s="49"/>
      <c r="C59" s="49"/>
      <c r="D59" s="50"/>
      <c r="E59" s="51"/>
      <c r="F59" s="40">
        <f t="shared" si="0"/>
        <v>0</v>
      </c>
      <c r="G59" s="3"/>
      <c r="H59" s="2"/>
      <c r="I59" s="41"/>
      <c r="J59" s="2"/>
      <c r="K59" s="2"/>
      <c r="L59" s="2"/>
      <c r="M59" s="2"/>
      <c r="N59" s="2"/>
      <c r="O59" s="2"/>
      <c r="P59" s="2"/>
      <c r="Q59" s="2"/>
    </row>
    <row r="60" spans="1:17" ht="14.4">
      <c r="A60" s="53" t="s">
        <v>81</v>
      </c>
      <c r="B60" s="54"/>
      <c r="C60" s="54"/>
      <c r="D60" s="55">
        <f t="shared" ref="D60:F60" si="1">SUM(D28:D59)</f>
        <v>2246951408.4899998</v>
      </c>
      <c r="E60" s="56">
        <f t="shared" si="1"/>
        <v>821061113.61000001</v>
      </c>
      <c r="F60" s="56">
        <f t="shared" si="1"/>
        <v>3068012522.1000004</v>
      </c>
      <c r="G60" s="3"/>
      <c r="H60" s="2"/>
      <c r="I60" s="41"/>
      <c r="J60" s="2"/>
      <c r="K60" s="2"/>
      <c r="L60" s="2"/>
      <c r="M60" s="2"/>
      <c r="N60" s="2"/>
      <c r="O60" s="2"/>
      <c r="P60" s="2"/>
      <c r="Q60" s="2"/>
    </row>
    <row r="61" spans="1:17" ht="14.4">
      <c r="A61" s="30" t="s">
        <v>82</v>
      </c>
      <c r="B61" s="2"/>
      <c r="C61" s="2"/>
      <c r="D61" s="17"/>
      <c r="E61" s="2"/>
      <c r="F61" s="2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4.4">
      <c r="A62" s="57"/>
      <c r="B62" s="31"/>
      <c r="C62" s="31"/>
      <c r="D62" s="17"/>
      <c r="E62" s="41"/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78.75" customHeight="1">
      <c r="A63" s="32" t="s">
        <v>21</v>
      </c>
      <c r="B63" s="34" t="s">
        <v>83</v>
      </c>
      <c r="C63" s="35" t="s">
        <v>84</v>
      </c>
      <c r="D63" s="2"/>
      <c r="F63" s="2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4.4">
      <c r="A64" s="58">
        <f>D21</f>
        <v>8135630712.1859989</v>
      </c>
      <c r="B64" s="59">
        <v>371700962.90400124</v>
      </c>
      <c r="C64" s="60">
        <f>SUM(A64+B64)</f>
        <v>8507331675.0900002</v>
      </c>
      <c r="D64" s="41"/>
      <c r="E64" s="2"/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4.4">
      <c r="A65" s="2"/>
      <c r="B65" s="2"/>
      <c r="C65" s="2"/>
      <c r="D65" s="17"/>
      <c r="E65" s="17"/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3.8">
      <c r="A66" s="2"/>
      <c r="B66" s="2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3.8">
      <c r="A67" s="2"/>
      <c r="B67" s="2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3.8">
      <c r="A68" s="2"/>
      <c r="B68" s="2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3.8">
      <c r="A69" s="2"/>
      <c r="B69" s="2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3.8">
      <c r="A70" s="2"/>
      <c r="B70" s="2"/>
      <c r="C70" s="2"/>
      <c r="D70" s="2"/>
      <c r="E70" s="2"/>
      <c r="F70" s="2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3.8">
      <c r="A71" s="31" t="s">
        <v>85</v>
      </c>
      <c r="B71" s="2"/>
      <c r="C71" s="2"/>
      <c r="D71" s="31"/>
      <c r="E71" s="2"/>
      <c r="F71" s="2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4.4">
      <c r="A72" s="61" t="s">
        <v>86</v>
      </c>
      <c r="B72" s="2"/>
      <c r="C72" s="2"/>
      <c r="D72" s="62" t="s">
        <v>87</v>
      </c>
      <c r="E72" s="2"/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3.8">
      <c r="A73" s="2"/>
      <c r="B73" s="2"/>
      <c r="C73" s="2"/>
      <c r="D73" s="2"/>
      <c r="E73" s="2"/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3.8">
      <c r="A74" s="2"/>
      <c r="B74" s="2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3.8">
      <c r="A75" s="2"/>
      <c r="B75" s="2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3.8">
      <c r="A76" s="2"/>
      <c r="B76" s="2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3.8">
      <c r="A77" s="2"/>
      <c r="B77" s="2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3.8">
      <c r="A78" s="31" t="s">
        <v>88</v>
      </c>
      <c r="B78" s="2"/>
      <c r="C78" s="2"/>
      <c r="D78" s="31"/>
      <c r="E78" s="2"/>
      <c r="F78" s="2"/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4.4">
      <c r="A79" s="61" t="s">
        <v>89</v>
      </c>
      <c r="B79" s="2"/>
      <c r="C79" s="2"/>
      <c r="D79" s="61" t="s">
        <v>87</v>
      </c>
      <c r="E79" s="2"/>
      <c r="F79" s="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4.4">
      <c r="A80" s="61" t="s">
        <v>90</v>
      </c>
      <c r="B80" s="2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3.8">
      <c r="A81" s="2"/>
      <c r="B81" s="2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3.8">
      <c r="A82" s="2"/>
      <c r="B82" s="2"/>
      <c r="C82" s="63" t="d">
        <v>2023-01-31</v>
      </c>
      <c r="D82" s="2"/>
      <c r="E82" s="2"/>
      <c r="F82" s="2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4.4">
      <c r="A83" s="2"/>
      <c r="B83" s="2"/>
      <c r="C83" s="62" t="s">
        <v>91</v>
      </c>
      <c r="D83" s="2"/>
      <c r="E83" s="2"/>
      <c r="F83" s="2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3.8">
      <c r="A84" s="2"/>
      <c r="B84" s="2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3.8">
      <c r="A85" s="2"/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3.8">
      <c r="A86" s="11" t="s">
        <v>92</v>
      </c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3.8">
      <c r="A87" s="2"/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3.8">
      <c r="A88" s="2"/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3.8">
      <c r="A89" s="2"/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3.8">
      <c r="A90" s="2"/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3.8">
      <c r="A91" s="2"/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3.8">
      <c r="A92" s="2"/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3.8">
      <c r="A93" s="2"/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3.8">
      <c r="A94" s="2"/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3.8">
      <c r="A95" s="2"/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3.8">
      <c r="A96" s="2"/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3.8">
      <c r="A97" s="2"/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3.8">
      <c r="A98" s="2"/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3.8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3.8">
      <c r="A100" s="2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3.8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3.8">
      <c r="A102" s="2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3.8">
      <c r="A103" s="2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3.8">
      <c r="A104" s="2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3.8">
      <c r="A105" s="2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3.8">
      <c r="A106" s="2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3.8">
      <c r="A107" s="2"/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3.8">
      <c r="A108" s="2"/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3.8">
      <c r="A109" s="2"/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3.8">
      <c r="A110" s="2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3.8">
      <c r="A111" s="2"/>
      <c r="B111" s="2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3.8">
      <c r="A112" s="2"/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3.8">
      <c r="A113" s="2"/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3.8">
      <c r="A114" s="2"/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3.8">
      <c r="A115" s="2"/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3.8">
      <c r="A116" s="2"/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3.8">
      <c r="A117" s="2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3.8">
      <c r="A118" s="2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3.8">
      <c r="A119" s="2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3.8">
      <c r="A120" s="2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3.8">
      <c r="A121" s="2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3.8">
      <c r="A122" s="2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3.8">
      <c r="A123" s="2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3.8">
      <c r="A124" s="2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3.8">
      <c r="A125" s="2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3.8">
      <c r="A126" s="2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3.8">
      <c r="A127" s="2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3.8">
      <c r="A128" s="2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3.8">
      <c r="A129" s="2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3.8">
      <c r="A130" s="2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3.8">
      <c r="A131" s="2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3.8">
      <c r="A132" s="2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3.8">
      <c r="A133" s="2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3.8">
      <c r="A134" s="2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3.8">
      <c r="A135" s="2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3.8">
      <c r="A136" s="2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3.8">
      <c r="A137" s="2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3.8">
      <c r="A138" s="2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3.8">
      <c r="A139" s="2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3.8">
      <c r="A140" s="2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3.8">
      <c r="A141" s="2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3.8">
      <c r="A142" s="2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3.8">
      <c r="A143" s="2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3.8">
      <c r="A144" s="2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3.8">
      <c r="A145" s="2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3.8">
      <c r="A146" s="2"/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3.8">
      <c r="A147" s="2"/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3.8">
      <c r="A148" s="2"/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3.8">
      <c r="A149" s="2"/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3.8">
      <c r="A150" s="2"/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3.8">
      <c r="A151" s="2"/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3.8">
      <c r="A152" s="2"/>
      <c r="B152" s="2"/>
      <c r="C152" s="2"/>
      <c r="D152" s="2"/>
      <c r="E152" s="2"/>
      <c r="F152" s="2"/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3.8">
      <c r="A153" s="2"/>
      <c r="B153" s="2"/>
      <c r="C153" s="2"/>
      <c r="D153" s="2"/>
      <c r="E153" s="2"/>
      <c r="F153" s="2"/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3.8">
      <c r="A154" s="2"/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3.8">
      <c r="A155" s="2"/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3.8">
      <c r="A156" s="2"/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3.8">
      <c r="A157" s="2"/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3.8">
      <c r="A158" s="2"/>
      <c r="B158" s="2"/>
      <c r="C158" s="2"/>
      <c r="D158" s="2"/>
      <c r="E158" s="2"/>
      <c r="F158" s="2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3.8">
      <c r="A159" s="2"/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3.8">
      <c r="A160" s="2"/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3.8">
      <c r="A161" s="2"/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3.8">
      <c r="A162" s="2"/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3.8">
      <c r="A163" s="2"/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3.8">
      <c r="A164" s="2"/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3.8">
      <c r="A165" s="2"/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3.8">
      <c r="A166" s="2"/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3.8">
      <c r="A167" s="2"/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3.8">
      <c r="A168" s="2"/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3.8">
      <c r="A169" s="2"/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3.8">
      <c r="A170" s="2"/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3.8">
      <c r="A171" s="2"/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3.8">
      <c r="A172" s="2"/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3.8">
      <c r="A173" s="2"/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3.8">
      <c r="A174" s="2"/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3.8">
      <c r="A175" s="2"/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3.8">
      <c r="A176" s="2"/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3.8">
      <c r="A177" s="2"/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3.8">
      <c r="A178" s="2"/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3.8">
      <c r="A179" s="2"/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3.8">
      <c r="A180" s="2"/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3.8">
      <c r="A181" s="2"/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3.8">
      <c r="A182" s="2"/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3.8">
      <c r="A183" s="2"/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3.8">
      <c r="A184" s="2"/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3.8">
      <c r="A185" s="2"/>
      <c r="B185" s="2"/>
      <c r="C185" s="2"/>
      <c r="D185" s="2"/>
      <c r="E185" s="2"/>
      <c r="F185" s="2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3.8">
      <c r="A186" s="2"/>
      <c r="B186" s="2"/>
      <c r="C186" s="2"/>
      <c r="D186" s="2"/>
      <c r="E186" s="2"/>
      <c r="F186" s="2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3.8">
      <c r="A187" s="2"/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3.8">
      <c r="A188" s="2"/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3.8">
      <c r="A189" s="2"/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3.8">
      <c r="A190" s="2"/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3.8">
      <c r="A191" s="2"/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3.8">
      <c r="A192" s="2"/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3.8">
      <c r="A193" s="2"/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3.8">
      <c r="A194" s="2"/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3.8">
      <c r="A195" s="2"/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3.8">
      <c r="A196" s="2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3.8">
      <c r="A197" s="2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3.8">
      <c r="A198" s="2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3.8">
      <c r="A199" s="2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3.8">
      <c r="A200" s="2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3.8">
      <c r="A201" s="2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3.8">
      <c r="A202" s="2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3.8">
      <c r="A203" s="2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3.8">
      <c r="A204" s="2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3.8">
      <c r="A205" s="2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3.8">
      <c r="A206" s="2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3.8">
      <c r="A207" s="2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3.8">
      <c r="A208" s="2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3.8">
      <c r="A209" s="2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3.8">
      <c r="A210" s="2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3.8">
      <c r="A211" s="2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3.8">
      <c r="A212" s="2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3.8">
      <c r="A213" s="2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3.8">
      <c r="A214" s="2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3.8">
      <c r="A215" s="2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3.8">
      <c r="A216" s="2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3.8">
      <c r="A217" s="2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3.8">
      <c r="A218" s="2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3.8">
      <c r="A219" s="2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3.8">
      <c r="A220" s="2"/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3.8">
      <c r="A221" s="2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3.8">
      <c r="A222" s="2"/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3.8">
      <c r="A223" s="2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3.8">
      <c r="A224" s="2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3.8">
      <c r="A225" s="2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3.8">
      <c r="A226" s="2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3.8">
      <c r="A227" s="2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3.8">
      <c r="A228" s="2"/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3.8">
      <c r="A229" s="2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3.8">
      <c r="A230" s="2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3.8">
      <c r="A231" s="2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3.8">
      <c r="A232" s="2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3.8">
      <c r="A233" s="2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3.8">
      <c r="A234" s="2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3.8">
      <c r="A235" s="2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3.8">
      <c r="A236" s="2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3.8">
      <c r="A237" s="2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3.8">
      <c r="A238" s="2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3.8">
      <c r="A239" s="2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3.8">
      <c r="A240" s="2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3.8">
      <c r="A241" s="2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3.8">
      <c r="A242" s="2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3.8">
      <c r="A243" s="2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3.8">
      <c r="A244" s="2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3.8">
      <c r="A245" s="2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3.8">
      <c r="A246" s="2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3.8">
      <c r="A247" s="2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3.8">
      <c r="A248" s="2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3.8">
      <c r="A249" s="2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3.8">
      <c r="A250" s="2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3.8">
      <c r="A251" s="2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3.8">
      <c r="A252" s="2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3.8">
      <c r="A253" s="2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3.8">
      <c r="A254" s="2"/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3.8">
      <c r="A255" s="2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3.8">
      <c r="A256" s="2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3.8">
      <c r="A257" s="2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3.8">
      <c r="A258" s="2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3.8">
      <c r="A259" s="2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3.8">
      <c r="A260" s="2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3.8">
      <c r="A261" s="2"/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3.8">
      <c r="A262" s="2"/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3.8">
      <c r="A263" s="2"/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3.8">
      <c r="A264" s="2"/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3.8">
      <c r="A265" s="2"/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3.8">
      <c r="A266" s="2"/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3.8">
      <c r="A267" s="2"/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3.8">
      <c r="A268" s="2"/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3.8">
      <c r="A269" s="2"/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3.8">
      <c r="A270" s="2"/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3.8">
      <c r="A271" s="2"/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3.8">
      <c r="A272" s="2"/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3.8">
      <c r="A273" s="2"/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3.8">
      <c r="A274" s="2"/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3.8">
      <c r="A275" s="2"/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3.8">
      <c r="A276" s="2"/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3.8">
      <c r="A277" s="2"/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3.8">
      <c r="A278" s="2"/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3.8">
      <c r="A279" s="2"/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3.8">
      <c r="A280" s="2"/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3.8">
      <c r="A281" s="2"/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3.8">
      <c r="A282" s="2"/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3.8">
      <c r="A283" s="2"/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3.8">
      <c r="A284" s="2"/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3.8">
      <c r="A285" s="2"/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3.8">
      <c r="A286" s="2"/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3.8">
      <c r="A287" s="2"/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3.8">
      <c r="A288" s="2"/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3.8">
      <c r="A289" s="2"/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3.8">
      <c r="A290" s="2"/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3.8">
      <c r="A291" s="2"/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3.8">
      <c r="A292" s="2"/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3.8">
      <c r="A293" s="2"/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3.8">
      <c r="A294" s="2"/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3.8">
      <c r="A295" s="2"/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3.8">
      <c r="A296" s="2"/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3.8">
      <c r="A297" s="2"/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3.8">
      <c r="A298" s="2"/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3.8">
      <c r="A299" s="2"/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3.8">
      <c r="A300" s="2"/>
      <c r="B300" s="2"/>
      <c r="C300" s="2"/>
      <c r="D300" s="2"/>
      <c r="E300" s="2"/>
      <c r="F300" s="2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3.8">
      <c r="A301" s="2"/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3.8">
      <c r="A302" s="2"/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3.8">
      <c r="A303" s="2"/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3.8">
      <c r="A304" s="2"/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3.8">
      <c r="A305" s="2"/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3.8">
      <c r="A306" s="2"/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3.8">
      <c r="A307" s="2"/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3.8">
      <c r="A308" s="2"/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3.8">
      <c r="A309" s="2"/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3.8">
      <c r="A310" s="2"/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3.8">
      <c r="A311" s="2"/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3.8">
      <c r="A312" s="2"/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3.8">
      <c r="A313" s="2"/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3.8">
      <c r="A314" s="2"/>
      <c r="B314" s="2"/>
      <c r="C314" s="2"/>
      <c r="D314" s="2"/>
      <c r="E314" s="2"/>
      <c r="F314" s="2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3.8">
      <c r="A315" s="2"/>
      <c r="B315" s="2"/>
      <c r="C315" s="2"/>
      <c r="D315" s="2"/>
      <c r="E315" s="2"/>
      <c r="F315" s="2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3.8">
      <c r="A316" s="2"/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3.8">
      <c r="A317" s="2"/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3.8">
      <c r="A318" s="2"/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3.8">
      <c r="A319" s="2"/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3.8">
      <c r="A320" s="2"/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3.8">
      <c r="A321" s="2"/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3.8">
      <c r="A322" s="2"/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3.8">
      <c r="A323" s="2"/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3.8">
      <c r="A324" s="2"/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3.8">
      <c r="A325" s="2"/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3.8">
      <c r="A326" s="2"/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3.8">
      <c r="A327" s="2"/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3.8">
      <c r="A328" s="2"/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3.8">
      <c r="A329" s="2"/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3.8">
      <c r="A330" s="2"/>
      <c r="B330" s="2"/>
      <c r="C330" s="2"/>
      <c r="D330" s="2"/>
      <c r="E330" s="2"/>
      <c r="F330" s="2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3.8">
      <c r="A331" s="2"/>
      <c r="B331" s="2"/>
      <c r="C331" s="2"/>
      <c r="D331" s="2"/>
      <c r="E331" s="2"/>
      <c r="F331" s="2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3.8">
      <c r="A332" s="2"/>
      <c r="B332" s="2"/>
      <c r="C332" s="2"/>
      <c r="D332" s="2"/>
      <c r="E332" s="2"/>
      <c r="F332" s="2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3.8">
      <c r="A333" s="2"/>
      <c r="B333" s="2"/>
      <c r="C333" s="2"/>
      <c r="D333" s="2"/>
      <c r="E333" s="2"/>
      <c r="F333" s="2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3.8">
      <c r="A334" s="2"/>
      <c r="B334" s="2"/>
      <c r="C334" s="2"/>
      <c r="D334" s="2"/>
      <c r="E334" s="2"/>
      <c r="F334" s="2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3.8">
      <c r="A335" s="2"/>
      <c r="B335" s="2"/>
      <c r="C335" s="2"/>
      <c r="D335" s="2"/>
      <c r="E335" s="2"/>
      <c r="F335" s="2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3.8">
      <c r="A336" s="2"/>
      <c r="B336" s="2"/>
      <c r="C336" s="2"/>
      <c r="D336" s="2"/>
      <c r="E336" s="2"/>
      <c r="F336" s="2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3.8">
      <c r="A337" s="2"/>
      <c r="B337" s="2"/>
      <c r="C337" s="2"/>
      <c r="D337" s="2"/>
      <c r="E337" s="2"/>
      <c r="F337" s="2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3.8">
      <c r="A338" s="2"/>
      <c r="B338" s="2"/>
      <c r="C338" s="2"/>
      <c r="D338" s="2"/>
      <c r="E338" s="2"/>
      <c r="F338" s="2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3.8">
      <c r="A339" s="2"/>
      <c r="B339" s="2"/>
      <c r="C339" s="2"/>
      <c r="D339" s="2"/>
      <c r="E339" s="2"/>
      <c r="F339" s="2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3.8">
      <c r="A340" s="2"/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3.8">
      <c r="A341" s="2"/>
      <c r="B341" s="2"/>
      <c r="C341" s="2"/>
      <c r="D341" s="2"/>
      <c r="E341" s="2"/>
      <c r="F341" s="2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3.8">
      <c r="A342" s="2"/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3.8">
      <c r="A343" s="2"/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3.8">
      <c r="A344" s="2"/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3.8">
      <c r="A345" s="2"/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3.8">
      <c r="A346" s="2"/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3.8">
      <c r="A347" s="2"/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3.8">
      <c r="A348" s="2"/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3.8">
      <c r="A349" s="2"/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3.8">
      <c r="A350" s="2"/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3.8">
      <c r="A351" s="2"/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3.8">
      <c r="A352" s="2"/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3.8">
      <c r="A353" s="2"/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3.8">
      <c r="A354" s="2"/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3.8">
      <c r="A355" s="2"/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3.8">
      <c r="A356" s="2"/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3.8">
      <c r="A357" s="2"/>
      <c r="B357" s="2"/>
      <c r="C357" s="2"/>
      <c r="D357" s="2"/>
      <c r="E357" s="2"/>
      <c r="F357" s="2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3.8">
      <c r="A358" s="2"/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3.8">
      <c r="A359" s="2"/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3.8">
      <c r="A360" s="2"/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3.8">
      <c r="A361" s="2"/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3.8">
      <c r="A362" s="2"/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3.8">
      <c r="A363" s="2"/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3.8">
      <c r="A364" s="2"/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3.8">
      <c r="A365" s="2"/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3.8">
      <c r="A366" s="2"/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3.8">
      <c r="A367" s="2"/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3.8">
      <c r="A368" s="2"/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3.8">
      <c r="A369" s="2"/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3.8">
      <c r="A370" s="2"/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3.8">
      <c r="A371" s="2"/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3.8">
      <c r="A372" s="2"/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3.8">
      <c r="A373" s="2"/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3.8">
      <c r="A374" s="2"/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3.8">
      <c r="A375" s="2"/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3.8">
      <c r="A376" s="2"/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3.8">
      <c r="A377" s="2"/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3.8">
      <c r="A378" s="2"/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3.8">
      <c r="A379" s="2"/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3.8">
      <c r="A380" s="2"/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3.8">
      <c r="A381" s="2"/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3.8">
      <c r="A382" s="2"/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3.8">
      <c r="A383" s="2"/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3.8">
      <c r="A384" s="2"/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3.8">
      <c r="A385" s="2"/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3.8">
      <c r="A386" s="2"/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3.8">
      <c r="A387" s="2"/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3.8">
      <c r="A388" s="2"/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3.8">
      <c r="A389" s="2"/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3.8">
      <c r="A390" s="2"/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3.8">
      <c r="A391" s="2"/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3.8">
      <c r="A392" s="2"/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3.8">
      <c r="A393" s="2"/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3.8">
      <c r="A394" s="2"/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3.8">
      <c r="A395" s="2"/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3.8">
      <c r="A396" s="2"/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3.8">
      <c r="A397" s="2"/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3.8">
      <c r="A398" s="2"/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3.8">
      <c r="A399" s="2"/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3.8">
      <c r="A400" s="2"/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3.8">
      <c r="A401" s="2"/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3.8">
      <c r="A402" s="2"/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3.8">
      <c r="A403" s="2"/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3.8">
      <c r="A404" s="2"/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3.8">
      <c r="A405" s="2"/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3.8">
      <c r="A406" s="2"/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3.8">
      <c r="A407" s="2"/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3.8">
      <c r="A408" s="2"/>
      <c r="B408" s="2"/>
      <c r="C408" s="2"/>
      <c r="D408" s="2"/>
      <c r="E408" s="2"/>
      <c r="F408" s="2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3.8">
      <c r="A409" s="2"/>
      <c r="B409" s="2"/>
      <c r="C409" s="2"/>
      <c r="D409" s="2"/>
      <c r="E409" s="2"/>
      <c r="F409" s="2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3.8">
      <c r="A410" s="2"/>
      <c r="B410" s="2"/>
      <c r="C410" s="2"/>
      <c r="D410" s="2"/>
      <c r="E410" s="2"/>
      <c r="F410" s="2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3.8">
      <c r="A411" s="2"/>
      <c r="B411" s="2"/>
      <c r="C411" s="2"/>
      <c r="D411" s="2"/>
      <c r="E411" s="2"/>
      <c r="F411" s="2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3.8">
      <c r="A412" s="2"/>
      <c r="B412" s="2"/>
      <c r="C412" s="2"/>
      <c r="D412" s="2"/>
      <c r="E412" s="2"/>
      <c r="F412" s="2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3.8">
      <c r="A413" s="2"/>
      <c r="B413" s="2"/>
      <c r="C413" s="2"/>
      <c r="D413" s="2"/>
      <c r="E413" s="2"/>
      <c r="F413" s="2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3.8">
      <c r="A414" s="2"/>
      <c r="B414" s="2"/>
      <c r="C414" s="2"/>
      <c r="D414" s="2"/>
      <c r="E414" s="2"/>
      <c r="F414" s="2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3.8">
      <c r="A415" s="2"/>
      <c r="B415" s="2"/>
      <c r="C415" s="2"/>
      <c r="D415" s="2"/>
      <c r="E415" s="2"/>
      <c r="F415" s="2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3.8">
      <c r="A416" s="2"/>
      <c r="B416" s="2"/>
      <c r="C416" s="2"/>
      <c r="D416" s="2"/>
      <c r="E416" s="2"/>
      <c r="F416" s="2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3.8">
      <c r="A417" s="2"/>
      <c r="B417" s="2"/>
      <c r="C417" s="2"/>
      <c r="D417" s="2"/>
      <c r="E417" s="2"/>
      <c r="F417" s="2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3.8">
      <c r="A418" s="2"/>
      <c r="B418" s="2"/>
      <c r="C418" s="2"/>
      <c r="D418" s="2"/>
      <c r="E418" s="2"/>
      <c r="F418" s="2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3.8">
      <c r="A419" s="2"/>
      <c r="B419" s="2"/>
      <c r="C419" s="2"/>
      <c r="D419" s="2"/>
      <c r="E419" s="2"/>
      <c r="F419" s="2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3.8">
      <c r="A420" s="2"/>
      <c r="B420" s="2"/>
      <c r="C420" s="2"/>
      <c r="D420" s="2"/>
      <c r="E420" s="2"/>
      <c r="F420" s="2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3.8">
      <c r="A421" s="2"/>
      <c r="B421" s="2"/>
      <c r="C421" s="2"/>
      <c r="D421" s="2"/>
      <c r="E421" s="2"/>
      <c r="F421" s="2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3.8">
      <c r="A422" s="2"/>
      <c r="B422" s="2"/>
      <c r="C422" s="2"/>
      <c r="D422" s="2"/>
      <c r="E422" s="2"/>
      <c r="F422" s="2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3.8">
      <c r="A423" s="2"/>
      <c r="B423" s="2"/>
      <c r="C423" s="2"/>
      <c r="D423" s="2"/>
      <c r="E423" s="2"/>
      <c r="F423" s="2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3.8">
      <c r="A424" s="2"/>
      <c r="B424" s="2"/>
      <c r="C424" s="2"/>
      <c r="D424" s="2"/>
      <c r="E424" s="2"/>
      <c r="F424" s="2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3.8">
      <c r="A425" s="2"/>
      <c r="B425" s="2"/>
      <c r="C425" s="2"/>
      <c r="D425" s="2"/>
      <c r="E425" s="2"/>
      <c r="F425" s="2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3.8">
      <c r="A426" s="2"/>
      <c r="B426" s="2"/>
      <c r="C426" s="2"/>
      <c r="D426" s="2"/>
      <c r="E426" s="2"/>
      <c r="F426" s="2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3.8">
      <c r="A427" s="2"/>
      <c r="B427" s="2"/>
      <c r="C427" s="2"/>
      <c r="D427" s="2"/>
      <c r="E427" s="2"/>
      <c r="F427" s="2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3.8">
      <c r="A428" s="2"/>
      <c r="B428" s="2"/>
      <c r="C428" s="2"/>
      <c r="D428" s="2"/>
      <c r="E428" s="2"/>
      <c r="F428" s="2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3.8">
      <c r="A429" s="2"/>
      <c r="B429" s="2"/>
      <c r="C429" s="2"/>
      <c r="D429" s="2"/>
      <c r="E429" s="2"/>
      <c r="F429" s="2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3.8">
      <c r="A430" s="2"/>
      <c r="B430" s="2"/>
      <c r="C430" s="2"/>
      <c r="D430" s="2"/>
      <c r="E430" s="2"/>
      <c r="F430" s="2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3.8">
      <c r="A431" s="2"/>
      <c r="B431" s="2"/>
      <c r="C431" s="2"/>
      <c r="D431" s="2"/>
      <c r="E431" s="2"/>
      <c r="F431" s="2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3.8">
      <c r="A432" s="2"/>
      <c r="B432" s="2"/>
      <c r="C432" s="2"/>
      <c r="D432" s="2"/>
      <c r="E432" s="2"/>
      <c r="F432" s="2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3.8">
      <c r="A433" s="2"/>
      <c r="B433" s="2"/>
      <c r="C433" s="2"/>
      <c r="D433" s="2"/>
      <c r="E433" s="2"/>
      <c r="F433" s="2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3.8">
      <c r="A434" s="2"/>
      <c r="B434" s="2"/>
      <c r="C434" s="2"/>
      <c r="D434" s="2"/>
      <c r="E434" s="2"/>
      <c r="F434" s="2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3.8">
      <c r="A435" s="2"/>
      <c r="B435" s="2"/>
      <c r="C435" s="2"/>
      <c r="D435" s="2"/>
      <c r="E435" s="2"/>
      <c r="F435" s="2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3.8">
      <c r="A436" s="2"/>
      <c r="B436" s="2"/>
      <c r="C436" s="2"/>
      <c r="D436" s="2"/>
      <c r="E436" s="2"/>
      <c r="F436" s="2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3.8">
      <c r="A437" s="2"/>
      <c r="B437" s="2"/>
      <c r="C437" s="2"/>
      <c r="D437" s="2"/>
      <c r="E437" s="2"/>
      <c r="F437" s="2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3.8">
      <c r="A438" s="2"/>
      <c r="B438" s="2"/>
      <c r="C438" s="2"/>
      <c r="D438" s="2"/>
      <c r="E438" s="2"/>
      <c r="F438" s="2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3.8">
      <c r="A439" s="2"/>
      <c r="B439" s="2"/>
      <c r="C439" s="2"/>
      <c r="D439" s="2"/>
      <c r="E439" s="2"/>
      <c r="F439" s="2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3.8">
      <c r="A440" s="2"/>
      <c r="B440" s="2"/>
      <c r="C440" s="2"/>
      <c r="D440" s="2"/>
      <c r="E440" s="2"/>
      <c r="F440" s="2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3.8">
      <c r="A441" s="2"/>
      <c r="B441" s="2"/>
      <c r="C441" s="2"/>
      <c r="D441" s="2"/>
      <c r="E441" s="2"/>
      <c r="F441" s="2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3.8">
      <c r="A442" s="2"/>
      <c r="B442" s="2"/>
      <c r="C442" s="2"/>
      <c r="D442" s="2"/>
      <c r="E442" s="2"/>
      <c r="F442" s="2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3.8">
      <c r="A443" s="2"/>
      <c r="B443" s="2"/>
      <c r="C443" s="2"/>
      <c r="D443" s="2"/>
      <c r="E443" s="2"/>
      <c r="F443" s="2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3.8">
      <c r="A444" s="2"/>
      <c r="B444" s="2"/>
      <c r="C444" s="2"/>
      <c r="D444" s="2"/>
      <c r="E444" s="2"/>
      <c r="F444" s="2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3.8">
      <c r="A445" s="2"/>
      <c r="B445" s="2"/>
      <c r="C445" s="2"/>
      <c r="D445" s="2"/>
      <c r="E445" s="2"/>
      <c r="F445" s="2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3.8">
      <c r="A446" s="2"/>
      <c r="B446" s="2"/>
      <c r="C446" s="2"/>
      <c r="D446" s="2"/>
      <c r="E446" s="2"/>
      <c r="F446" s="2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3.8">
      <c r="A447" s="2"/>
      <c r="B447" s="2"/>
      <c r="C447" s="2"/>
      <c r="D447" s="2"/>
      <c r="E447" s="2"/>
      <c r="F447" s="2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3.8">
      <c r="A448" s="2"/>
      <c r="B448" s="2"/>
      <c r="C448" s="2"/>
      <c r="D448" s="2"/>
      <c r="E448" s="2"/>
      <c r="F448" s="2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3.8">
      <c r="A449" s="2"/>
      <c r="B449" s="2"/>
      <c r="C449" s="2"/>
      <c r="D449" s="2"/>
      <c r="E449" s="2"/>
      <c r="F449" s="2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3.8">
      <c r="A450" s="2"/>
      <c r="B450" s="2"/>
      <c r="C450" s="2"/>
      <c r="D450" s="2"/>
      <c r="E450" s="2"/>
      <c r="F450" s="2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3.8">
      <c r="A451" s="2"/>
      <c r="B451" s="2"/>
      <c r="C451" s="2"/>
      <c r="D451" s="2"/>
      <c r="E451" s="2"/>
      <c r="F451" s="2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3.8">
      <c r="A452" s="2"/>
      <c r="B452" s="2"/>
      <c r="C452" s="2"/>
      <c r="D452" s="2"/>
      <c r="E452" s="2"/>
      <c r="F452" s="2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3.8">
      <c r="A453" s="2"/>
      <c r="B453" s="2"/>
      <c r="C453" s="2"/>
      <c r="D453" s="2"/>
      <c r="E453" s="2"/>
      <c r="F453" s="2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3.8">
      <c r="A454" s="2"/>
      <c r="B454" s="2"/>
      <c r="C454" s="2"/>
      <c r="D454" s="2"/>
      <c r="E454" s="2"/>
      <c r="F454" s="2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3.8">
      <c r="A455" s="2"/>
      <c r="B455" s="2"/>
      <c r="C455" s="2"/>
      <c r="D455" s="2"/>
      <c r="E455" s="2"/>
      <c r="F455" s="2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3.8">
      <c r="A456" s="2"/>
      <c r="B456" s="2"/>
      <c r="C456" s="2"/>
      <c r="D456" s="2"/>
      <c r="E456" s="2"/>
      <c r="F456" s="2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3.8">
      <c r="A457" s="2"/>
      <c r="B457" s="2"/>
      <c r="C457" s="2"/>
      <c r="D457" s="2"/>
      <c r="E457" s="2"/>
      <c r="F457" s="2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3.8">
      <c r="A458" s="2"/>
      <c r="B458" s="2"/>
      <c r="C458" s="2"/>
      <c r="D458" s="2"/>
      <c r="E458" s="2"/>
      <c r="F458" s="2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3.8">
      <c r="A459" s="2"/>
      <c r="B459" s="2"/>
      <c r="C459" s="2"/>
      <c r="D459" s="2"/>
      <c r="E459" s="2"/>
      <c r="F459" s="2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3.8">
      <c r="A460" s="2"/>
      <c r="B460" s="2"/>
      <c r="C460" s="2"/>
      <c r="D460" s="2"/>
      <c r="E460" s="2"/>
      <c r="F460" s="2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3.8">
      <c r="A461" s="2"/>
      <c r="B461" s="2"/>
      <c r="C461" s="2"/>
      <c r="D461" s="2"/>
      <c r="E461" s="2"/>
      <c r="F461" s="2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3.8">
      <c r="A462" s="2"/>
      <c r="B462" s="2"/>
      <c r="C462" s="2"/>
      <c r="D462" s="2"/>
      <c r="E462" s="2"/>
      <c r="F462" s="2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3.8">
      <c r="A463" s="2"/>
      <c r="B463" s="2"/>
      <c r="C463" s="2"/>
      <c r="D463" s="2"/>
      <c r="E463" s="2"/>
      <c r="F463" s="2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3.8">
      <c r="A464" s="2"/>
      <c r="B464" s="2"/>
      <c r="C464" s="2"/>
      <c r="D464" s="2"/>
      <c r="E464" s="2"/>
      <c r="F464" s="2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3.8">
      <c r="A465" s="2"/>
      <c r="B465" s="2"/>
      <c r="C465" s="2"/>
      <c r="D465" s="2"/>
      <c r="E465" s="2"/>
      <c r="F465" s="2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3.8">
      <c r="A466" s="2"/>
      <c r="B466" s="2"/>
      <c r="C466" s="2"/>
      <c r="D466" s="2"/>
      <c r="E466" s="2"/>
      <c r="F466" s="2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3.8">
      <c r="A467" s="2"/>
      <c r="B467" s="2"/>
      <c r="C467" s="2"/>
      <c r="D467" s="2"/>
      <c r="E467" s="2"/>
      <c r="F467" s="2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3.8">
      <c r="A468" s="2"/>
      <c r="B468" s="2"/>
      <c r="C468" s="2"/>
      <c r="D468" s="2"/>
      <c r="E468" s="2"/>
      <c r="F468" s="2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3.8">
      <c r="A469" s="2"/>
      <c r="B469" s="2"/>
      <c r="C469" s="2"/>
      <c r="D469" s="2"/>
      <c r="E469" s="2"/>
      <c r="F469" s="2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3.8">
      <c r="A470" s="2"/>
      <c r="B470" s="2"/>
      <c r="C470" s="2"/>
      <c r="D470" s="2"/>
      <c r="E470" s="2"/>
      <c r="F470" s="2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3.8">
      <c r="A471" s="2"/>
      <c r="B471" s="2"/>
      <c r="C471" s="2"/>
      <c r="D471" s="2"/>
      <c r="E471" s="2"/>
      <c r="F471" s="2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3.8">
      <c r="A472" s="2"/>
      <c r="B472" s="2"/>
      <c r="C472" s="2"/>
      <c r="D472" s="2"/>
      <c r="E472" s="2"/>
      <c r="F472" s="2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3.8">
      <c r="A473" s="2"/>
      <c r="B473" s="2"/>
      <c r="C473" s="2"/>
      <c r="D473" s="2"/>
      <c r="E473" s="2"/>
      <c r="F473" s="2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3.8">
      <c r="A474" s="2"/>
      <c r="B474" s="2"/>
      <c r="C474" s="2"/>
      <c r="D474" s="2"/>
      <c r="E474" s="2"/>
      <c r="F474" s="2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3.8">
      <c r="A475" s="2"/>
      <c r="B475" s="2"/>
      <c r="C475" s="2"/>
      <c r="D475" s="2"/>
      <c r="E475" s="2"/>
      <c r="F475" s="2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3.8">
      <c r="A476" s="2"/>
      <c r="B476" s="2"/>
      <c r="C476" s="2"/>
      <c r="D476" s="2"/>
      <c r="E476" s="2"/>
      <c r="F476" s="2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3.8">
      <c r="A477" s="2"/>
      <c r="B477" s="2"/>
      <c r="C477" s="2"/>
      <c r="D477" s="2"/>
      <c r="E477" s="2"/>
      <c r="F477" s="2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3.8">
      <c r="A478" s="2"/>
      <c r="B478" s="2"/>
      <c r="C478" s="2"/>
      <c r="D478" s="2"/>
      <c r="E478" s="2"/>
      <c r="F478" s="2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3.8">
      <c r="A479" s="2"/>
      <c r="B479" s="2"/>
      <c r="C479" s="2"/>
      <c r="D479" s="2"/>
      <c r="E479" s="2"/>
      <c r="F479" s="2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3.8">
      <c r="A480" s="2"/>
      <c r="B480" s="2"/>
      <c r="C480" s="2"/>
      <c r="D480" s="2"/>
      <c r="E480" s="2"/>
      <c r="F480" s="2"/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3.8">
      <c r="A481" s="2"/>
      <c r="B481" s="2"/>
      <c r="C481" s="2"/>
      <c r="D481" s="2"/>
      <c r="E481" s="2"/>
      <c r="F481" s="2"/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3.8">
      <c r="A482" s="2"/>
      <c r="B482" s="2"/>
      <c r="C482" s="2"/>
      <c r="D482" s="2"/>
      <c r="E482" s="2"/>
      <c r="F482" s="2"/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3.8">
      <c r="A483" s="2"/>
      <c r="B483" s="2"/>
      <c r="C483" s="2"/>
      <c r="D483" s="2"/>
      <c r="E483" s="2"/>
      <c r="F483" s="2"/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3.8">
      <c r="A484" s="2"/>
      <c r="B484" s="2"/>
      <c r="C484" s="2"/>
      <c r="D484" s="2"/>
      <c r="E484" s="2"/>
      <c r="F484" s="2"/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3.8">
      <c r="A485" s="2"/>
      <c r="B485" s="2"/>
      <c r="C485" s="2"/>
      <c r="D485" s="2"/>
      <c r="E485" s="2"/>
      <c r="F485" s="2"/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3.8">
      <c r="A486" s="2"/>
      <c r="B486" s="2"/>
      <c r="C486" s="2"/>
      <c r="D486" s="2"/>
      <c r="E486" s="2"/>
      <c r="F486" s="2"/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3.8">
      <c r="A487" s="2"/>
      <c r="B487" s="2"/>
      <c r="C487" s="2"/>
      <c r="D487" s="2"/>
      <c r="E487" s="2"/>
      <c r="F487" s="2"/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3.8">
      <c r="A488" s="2"/>
      <c r="B488" s="2"/>
      <c r="C488" s="2"/>
      <c r="D488" s="2"/>
      <c r="E488" s="2"/>
      <c r="F488" s="2"/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3.8">
      <c r="A489" s="2"/>
      <c r="B489" s="2"/>
      <c r="C489" s="2"/>
      <c r="D489" s="2"/>
      <c r="E489" s="2"/>
      <c r="F489" s="2"/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3.8">
      <c r="A490" s="2"/>
      <c r="B490" s="2"/>
      <c r="C490" s="2"/>
      <c r="D490" s="2"/>
      <c r="E490" s="2"/>
      <c r="F490" s="2"/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3.8">
      <c r="A491" s="2"/>
      <c r="B491" s="2"/>
      <c r="C491" s="2"/>
      <c r="D491" s="2"/>
      <c r="E491" s="2"/>
      <c r="F491" s="2"/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3.8">
      <c r="A492" s="2"/>
      <c r="B492" s="2"/>
      <c r="C492" s="2"/>
      <c r="D492" s="2"/>
      <c r="E492" s="2"/>
      <c r="F492" s="2"/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3.8">
      <c r="A493" s="2"/>
      <c r="B493" s="2"/>
      <c r="C493" s="2"/>
      <c r="D493" s="2"/>
      <c r="E493" s="2"/>
      <c r="F493" s="2"/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3.8">
      <c r="A494" s="2"/>
      <c r="B494" s="2"/>
      <c r="C494" s="2"/>
      <c r="D494" s="2"/>
      <c r="E494" s="2"/>
      <c r="F494" s="2"/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3.8">
      <c r="A495" s="2"/>
      <c r="B495" s="2"/>
      <c r="C495" s="2"/>
      <c r="D495" s="2"/>
      <c r="E495" s="2"/>
      <c r="F495" s="2"/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3.8">
      <c r="A496" s="2"/>
      <c r="B496" s="2"/>
      <c r="C496" s="2"/>
      <c r="D496" s="2"/>
      <c r="E496" s="2"/>
      <c r="F496" s="2"/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3.8">
      <c r="A497" s="2"/>
      <c r="B497" s="2"/>
      <c r="C497" s="2"/>
      <c r="D497" s="2"/>
      <c r="E497" s="2"/>
      <c r="F497" s="2"/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3.8">
      <c r="A498" s="2"/>
      <c r="B498" s="2"/>
      <c r="C498" s="2"/>
      <c r="D498" s="2"/>
      <c r="E498" s="2"/>
      <c r="F498" s="2"/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3.8">
      <c r="A499" s="2"/>
      <c r="B499" s="2"/>
      <c r="C499" s="2"/>
      <c r="D499" s="2"/>
      <c r="E499" s="2"/>
      <c r="F499" s="2"/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3.8">
      <c r="A500" s="2"/>
      <c r="B500" s="2"/>
      <c r="C500" s="2"/>
      <c r="D500" s="2"/>
      <c r="E500" s="2"/>
      <c r="F500" s="2"/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3.8">
      <c r="A501" s="2"/>
      <c r="B501" s="2"/>
      <c r="C501" s="2"/>
      <c r="D501" s="2"/>
      <c r="E501" s="2"/>
      <c r="F501" s="2"/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3.8">
      <c r="A502" s="2"/>
      <c r="B502" s="2"/>
      <c r="C502" s="2"/>
      <c r="D502" s="2"/>
      <c r="E502" s="2"/>
      <c r="F502" s="2"/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3.8">
      <c r="A503" s="2"/>
      <c r="B503" s="2"/>
      <c r="C503" s="2"/>
      <c r="D503" s="2"/>
      <c r="E503" s="2"/>
      <c r="F503" s="2"/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3.8">
      <c r="A504" s="2"/>
      <c r="B504" s="2"/>
      <c r="C504" s="2"/>
      <c r="D504" s="2"/>
      <c r="E504" s="2"/>
      <c r="F504" s="2"/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3.8">
      <c r="A505" s="2"/>
      <c r="B505" s="2"/>
      <c r="C505" s="2"/>
      <c r="D505" s="2"/>
      <c r="E505" s="2"/>
      <c r="F505" s="2"/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3.8">
      <c r="A506" s="2"/>
      <c r="B506" s="2"/>
      <c r="C506" s="2"/>
      <c r="D506" s="2"/>
      <c r="E506" s="2"/>
      <c r="F506" s="2"/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3.8">
      <c r="A507" s="2"/>
      <c r="B507" s="2"/>
      <c r="C507" s="2"/>
      <c r="D507" s="2"/>
      <c r="E507" s="2"/>
      <c r="F507" s="2"/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3.8">
      <c r="A508" s="2"/>
      <c r="B508" s="2"/>
      <c r="C508" s="2"/>
      <c r="D508" s="2"/>
      <c r="E508" s="2"/>
      <c r="F508" s="2"/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3.8">
      <c r="A509" s="2"/>
      <c r="B509" s="2"/>
      <c r="C509" s="2"/>
      <c r="D509" s="2"/>
      <c r="E509" s="2"/>
      <c r="F509" s="2"/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3.8">
      <c r="A510" s="2"/>
      <c r="B510" s="2"/>
      <c r="C510" s="2"/>
      <c r="D510" s="2"/>
      <c r="E510" s="2"/>
      <c r="F510" s="2"/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3.8">
      <c r="A511" s="2"/>
      <c r="B511" s="2"/>
      <c r="C511" s="2"/>
      <c r="D511" s="2"/>
      <c r="E511" s="2"/>
      <c r="F511" s="2"/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3.8">
      <c r="A512" s="2"/>
      <c r="B512" s="2"/>
      <c r="C512" s="2"/>
      <c r="D512" s="2"/>
      <c r="E512" s="2"/>
      <c r="F512" s="2"/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3.8">
      <c r="A513" s="2"/>
      <c r="B513" s="2"/>
      <c r="C513" s="2"/>
      <c r="D513" s="2"/>
      <c r="E513" s="2"/>
      <c r="F513" s="2"/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3.8">
      <c r="A514" s="2"/>
      <c r="B514" s="2"/>
      <c r="C514" s="2"/>
      <c r="D514" s="2"/>
      <c r="E514" s="2"/>
      <c r="F514" s="2"/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3.8">
      <c r="A515" s="2"/>
      <c r="B515" s="2"/>
      <c r="C515" s="2"/>
      <c r="D515" s="2"/>
      <c r="E515" s="2"/>
      <c r="F515" s="2"/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3.8">
      <c r="A516" s="2"/>
      <c r="B516" s="2"/>
      <c r="C516" s="2"/>
      <c r="D516" s="2"/>
      <c r="E516" s="2"/>
      <c r="F516" s="2"/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3.8">
      <c r="A517" s="2"/>
      <c r="B517" s="2"/>
      <c r="C517" s="2"/>
      <c r="D517" s="2"/>
      <c r="E517" s="2"/>
      <c r="F517" s="2"/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3.8">
      <c r="A518" s="2"/>
      <c r="B518" s="2"/>
      <c r="C518" s="2"/>
      <c r="D518" s="2"/>
      <c r="E518" s="2"/>
      <c r="F518" s="2"/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3.8">
      <c r="A519" s="2"/>
      <c r="B519" s="2"/>
      <c r="C519" s="2"/>
      <c r="D519" s="2"/>
      <c r="E519" s="2"/>
      <c r="F519" s="2"/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3.8">
      <c r="A520" s="2"/>
      <c r="B520" s="2"/>
      <c r="C520" s="2"/>
      <c r="D520" s="2"/>
      <c r="E520" s="2"/>
      <c r="F520" s="2"/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3.8">
      <c r="A521" s="2"/>
      <c r="B521" s="2"/>
      <c r="C521" s="2"/>
      <c r="D521" s="2"/>
      <c r="E521" s="2"/>
      <c r="F521" s="2"/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3.8">
      <c r="A522" s="2"/>
      <c r="B522" s="2"/>
      <c r="C522" s="2"/>
      <c r="D522" s="2"/>
      <c r="E522" s="2"/>
      <c r="F522" s="2"/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3.8">
      <c r="A523" s="2"/>
      <c r="B523" s="2"/>
      <c r="C523" s="2"/>
      <c r="D523" s="2"/>
      <c r="E523" s="2"/>
      <c r="F523" s="2"/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3.8">
      <c r="A524" s="2"/>
      <c r="B524" s="2"/>
      <c r="C524" s="2"/>
      <c r="D524" s="2"/>
      <c r="E524" s="2"/>
      <c r="F524" s="2"/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3.8">
      <c r="A525" s="2"/>
      <c r="B525" s="2"/>
      <c r="C525" s="2"/>
      <c r="D525" s="2"/>
      <c r="E525" s="2"/>
      <c r="F525" s="2"/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3.8">
      <c r="A526" s="2"/>
      <c r="B526" s="2"/>
      <c r="C526" s="2"/>
      <c r="D526" s="2"/>
      <c r="E526" s="2"/>
      <c r="F526" s="2"/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3.8">
      <c r="A527" s="2"/>
      <c r="B527" s="2"/>
      <c r="C527" s="2"/>
      <c r="D527" s="2"/>
      <c r="E527" s="2"/>
      <c r="F527" s="2"/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3.8">
      <c r="A528" s="2"/>
      <c r="B528" s="2"/>
      <c r="C528" s="2"/>
      <c r="D528" s="2"/>
      <c r="E528" s="2"/>
      <c r="F528" s="2"/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3.8">
      <c r="A529" s="2"/>
      <c r="B529" s="2"/>
      <c r="C529" s="2"/>
      <c r="D529" s="2"/>
      <c r="E529" s="2"/>
      <c r="F529" s="2"/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3.8">
      <c r="A530" s="2"/>
      <c r="B530" s="2"/>
      <c r="C530" s="2"/>
      <c r="D530" s="2"/>
      <c r="E530" s="2"/>
      <c r="F530" s="2"/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3.8">
      <c r="A531" s="2"/>
      <c r="B531" s="2"/>
      <c r="C531" s="2"/>
      <c r="D531" s="2"/>
      <c r="E531" s="2"/>
      <c r="F531" s="2"/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3.8">
      <c r="A532" s="2"/>
      <c r="B532" s="2"/>
      <c r="C532" s="2"/>
      <c r="D532" s="2"/>
      <c r="E532" s="2"/>
      <c r="F532" s="2"/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3.8">
      <c r="A533" s="2"/>
      <c r="B533" s="2"/>
      <c r="C533" s="2"/>
      <c r="D533" s="2"/>
      <c r="E533" s="2"/>
      <c r="F533" s="2"/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3.8">
      <c r="A534" s="2"/>
      <c r="B534" s="2"/>
      <c r="C534" s="2"/>
      <c r="D534" s="2"/>
      <c r="E534" s="2"/>
      <c r="F534" s="2"/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3.8">
      <c r="A535" s="2"/>
      <c r="B535" s="2"/>
      <c r="C535" s="2"/>
      <c r="D535" s="2"/>
      <c r="E535" s="2"/>
      <c r="F535" s="2"/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3.8">
      <c r="A536" s="2"/>
      <c r="B536" s="2"/>
      <c r="C536" s="2"/>
      <c r="D536" s="2"/>
      <c r="E536" s="2"/>
      <c r="F536" s="2"/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3.8">
      <c r="A537" s="2"/>
      <c r="B537" s="2"/>
      <c r="C537" s="2"/>
      <c r="D537" s="2"/>
      <c r="E537" s="2"/>
      <c r="F537" s="2"/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3.8">
      <c r="A538" s="2"/>
      <c r="B538" s="2"/>
      <c r="C538" s="2"/>
      <c r="D538" s="2"/>
      <c r="E538" s="2"/>
      <c r="F538" s="2"/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3.8">
      <c r="A539" s="2"/>
      <c r="B539" s="2"/>
      <c r="C539" s="2"/>
      <c r="D539" s="2"/>
      <c r="E539" s="2"/>
      <c r="F539" s="2"/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3.8">
      <c r="A540" s="2"/>
      <c r="B540" s="2"/>
      <c r="C540" s="2"/>
      <c r="D540" s="2"/>
      <c r="E540" s="2"/>
      <c r="F540" s="2"/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3.8">
      <c r="A541" s="2"/>
      <c r="B541" s="2"/>
      <c r="C541" s="2"/>
      <c r="D541" s="2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3.8">
      <c r="A542" s="2"/>
      <c r="B542" s="2"/>
      <c r="C542" s="2"/>
      <c r="D542" s="2"/>
      <c r="E542" s="2"/>
      <c r="F542" s="2"/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3.8">
      <c r="A543" s="2"/>
      <c r="B543" s="2"/>
      <c r="C543" s="2"/>
      <c r="D543" s="2"/>
      <c r="E543" s="2"/>
      <c r="F543" s="2"/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3.8">
      <c r="A544" s="2"/>
      <c r="B544" s="2"/>
      <c r="C544" s="2"/>
      <c r="D544" s="2"/>
      <c r="E544" s="2"/>
      <c r="F544" s="2"/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3.8">
      <c r="A545" s="2"/>
      <c r="B545" s="2"/>
      <c r="C545" s="2"/>
      <c r="D545" s="2"/>
      <c r="E545" s="2"/>
      <c r="F545" s="2"/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3.8">
      <c r="A546" s="2"/>
      <c r="B546" s="2"/>
      <c r="C546" s="2"/>
      <c r="D546" s="2"/>
      <c r="E546" s="2"/>
      <c r="F546" s="2"/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3.8">
      <c r="A547" s="2"/>
      <c r="B547" s="2"/>
      <c r="C547" s="2"/>
      <c r="D547" s="2"/>
      <c r="E547" s="2"/>
      <c r="F547" s="2"/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3.8">
      <c r="A548" s="2"/>
      <c r="B548" s="2"/>
      <c r="C548" s="2"/>
      <c r="D548" s="2"/>
      <c r="E548" s="2"/>
      <c r="F548" s="2"/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3.8">
      <c r="A549" s="2"/>
      <c r="B549" s="2"/>
      <c r="C549" s="2"/>
      <c r="D549" s="2"/>
      <c r="E549" s="2"/>
      <c r="F549" s="2"/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3.8">
      <c r="A550" s="2"/>
      <c r="B550" s="2"/>
      <c r="C550" s="2"/>
      <c r="D550" s="2"/>
      <c r="E550" s="2"/>
      <c r="F550" s="2"/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3.8">
      <c r="A551" s="2"/>
      <c r="B551" s="2"/>
      <c r="C551" s="2"/>
      <c r="D551" s="2"/>
      <c r="E551" s="2"/>
      <c r="F551" s="2"/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3.8">
      <c r="A552" s="2"/>
      <c r="B552" s="2"/>
      <c r="C552" s="2"/>
      <c r="D552" s="2"/>
      <c r="E552" s="2"/>
      <c r="F552" s="2"/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3.8">
      <c r="A553" s="2"/>
      <c r="B553" s="2"/>
      <c r="C553" s="2"/>
      <c r="D553" s="2"/>
      <c r="E553" s="2"/>
      <c r="F553" s="2"/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3.8">
      <c r="A554" s="2"/>
      <c r="B554" s="2"/>
      <c r="C554" s="2"/>
      <c r="D554" s="2"/>
      <c r="E554" s="2"/>
      <c r="F554" s="2"/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3.8">
      <c r="A555" s="2"/>
      <c r="B555" s="2"/>
      <c r="C555" s="2"/>
      <c r="D555" s="2"/>
      <c r="E555" s="2"/>
      <c r="F555" s="2"/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3.8">
      <c r="A556" s="2"/>
      <c r="B556" s="2"/>
      <c r="C556" s="2"/>
      <c r="D556" s="2"/>
      <c r="E556" s="2"/>
      <c r="F556" s="2"/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3.8">
      <c r="A557" s="2"/>
      <c r="B557" s="2"/>
      <c r="C557" s="2"/>
      <c r="D557" s="2"/>
      <c r="E557" s="2"/>
      <c r="F557" s="2"/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3.8">
      <c r="A558" s="2"/>
      <c r="B558" s="2"/>
      <c r="C558" s="2"/>
      <c r="D558" s="2"/>
      <c r="E558" s="2"/>
      <c r="F558" s="2"/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3.8">
      <c r="A559" s="2"/>
      <c r="B559" s="2"/>
      <c r="C559" s="2"/>
      <c r="D559" s="2"/>
      <c r="E559" s="2"/>
      <c r="F559" s="2"/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3.8">
      <c r="A560" s="2"/>
      <c r="B560" s="2"/>
      <c r="C560" s="2"/>
      <c r="D560" s="2"/>
      <c r="E560" s="2"/>
      <c r="F560" s="2"/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3.8">
      <c r="A561" s="2"/>
      <c r="B561" s="2"/>
      <c r="C561" s="2"/>
      <c r="D561" s="2"/>
      <c r="E561" s="2"/>
      <c r="F561" s="2"/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3.8">
      <c r="A562" s="2"/>
      <c r="B562" s="2"/>
      <c r="C562" s="2"/>
      <c r="D562" s="2"/>
      <c r="E562" s="2"/>
      <c r="F562" s="2"/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3.8">
      <c r="A563" s="2"/>
      <c r="B563" s="2"/>
      <c r="C563" s="2"/>
      <c r="D563" s="2"/>
      <c r="E563" s="2"/>
      <c r="F563" s="2"/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3.8">
      <c r="A564" s="2"/>
      <c r="B564" s="2"/>
      <c r="C564" s="2"/>
      <c r="D564" s="2"/>
      <c r="E564" s="2"/>
      <c r="F564" s="2"/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3.8">
      <c r="A565" s="2"/>
      <c r="B565" s="2"/>
      <c r="C565" s="2"/>
      <c r="D565" s="2"/>
      <c r="E565" s="2"/>
      <c r="F565" s="2"/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3.8">
      <c r="A566" s="2"/>
      <c r="B566" s="2"/>
      <c r="C566" s="2"/>
      <c r="D566" s="2"/>
      <c r="E566" s="2"/>
      <c r="F566" s="2"/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3.8">
      <c r="A567" s="2"/>
      <c r="B567" s="2"/>
      <c r="C567" s="2"/>
      <c r="D567" s="2"/>
      <c r="E567" s="2"/>
      <c r="F567" s="2"/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3.8">
      <c r="A568" s="2"/>
      <c r="B568" s="2"/>
      <c r="C568" s="2"/>
      <c r="D568" s="2"/>
      <c r="E568" s="2"/>
      <c r="F568" s="2"/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3.8">
      <c r="A569" s="2"/>
      <c r="B569" s="2"/>
      <c r="C569" s="2"/>
      <c r="D569" s="2"/>
      <c r="E569" s="2"/>
      <c r="F569" s="2"/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3.8">
      <c r="A570" s="2"/>
      <c r="B570" s="2"/>
      <c r="C570" s="2"/>
      <c r="D570" s="2"/>
      <c r="E570" s="2"/>
      <c r="F570" s="2"/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3.8">
      <c r="A571" s="2"/>
      <c r="B571" s="2"/>
      <c r="C571" s="2"/>
      <c r="D571" s="2"/>
      <c r="E571" s="2"/>
      <c r="F571" s="2"/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3.8">
      <c r="A572" s="2"/>
      <c r="B572" s="2"/>
      <c r="C572" s="2"/>
      <c r="D572" s="2"/>
      <c r="E572" s="2"/>
      <c r="F572" s="2"/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3.8">
      <c r="A573" s="2"/>
      <c r="B573" s="2"/>
      <c r="C573" s="2"/>
      <c r="D573" s="2"/>
      <c r="E573" s="2"/>
      <c r="F573" s="2"/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3.8">
      <c r="A574" s="2"/>
      <c r="B574" s="2"/>
      <c r="C574" s="2"/>
      <c r="D574" s="2"/>
      <c r="E574" s="2"/>
      <c r="F574" s="2"/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3.8">
      <c r="A575" s="2"/>
      <c r="B575" s="2"/>
      <c r="C575" s="2"/>
      <c r="D575" s="2"/>
      <c r="E575" s="2"/>
      <c r="F575" s="2"/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3.8">
      <c r="A576" s="2"/>
      <c r="B576" s="2"/>
      <c r="C576" s="2"/>
      <c r="D576" s="2"/>
      <c r="E576" s="2"/>
      <c r="F576" s="2"/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3.8">
      <c r="A577" s="2"/>
      <c r="B577" s="2"/>
      <c r="C577" s="2"/>
      <c r="D577" s="2"/>
      <c r="E577" s="2"/>
      <c r="F577" s="2"/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3.8">
      <c r="A578" s="2"/>
      <c r="B578" s="2"/>
      <c r="C578" s="2"/>
      <c r="D578" s="2"/>
      <c r="E578" s="2"/>
      <c r="F578" s="2"/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3.8">
      <c r="A579" s="2"/>
      <c r="B579" s="2"/>
      <c r="C579" s="2"/>
      <c r="D579" s="2"/>
      <c r="E579" s="2"/>
      <c r="F579" s="2"/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3.8">
      <c r="A580" s="2"/>
      <c r="B580" s="2"/>
      <c r="C580" s="2"/>
      <c r="D580" s="2"/>
      <c r="E580" s="2"/>
      <c r="F580" s="2"/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3.8">
      <c r="A581" s="2"/>
      <c r="B581" s="2"/>
      <c r="C581" s="2"/>
      <c r="D581" s="2"/>
      <c r="E581" s="2"/>
      <c r="F581" s="2"/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3.8">
      <c r="A582" s="2"/>
      <c r="B582" s="2"/>
      <c r="C582" s="2"/>
      <c r="D582" s="2"/>
      <c r="E582" s="2"/>
      <c r="F582" s="2"/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3.8">
      <c r="A583" s="2"/>
      <c r="B583" s="2"/>
      <c r="C583" s="2"/>
      <c r="D583" s="2"/>
      <c r="E583" s="2"/>
      <c r="F583" s="2"/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3.8">
      <c r="A584" s="2"/>
      <c r="B584" s="2"/>
      <c r="C584" s="2"/>
      <c r="D584" s="2"/>
      <c r="E584" s="2"/>
      <c r="F584" s="2"/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3.8">
      <c r="A585" s="2"/>
      <c r="B585" s="2"/>
      <c r="C585" s="2"/>
      <c r="D585" s="2"/>
      <c r="E585" s="2"/>
      <c r="F585" s="2"/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3.8">
      <c r="A586" s="2"/>
      <c r="B586" s="2"/>
      <c r="C586" s="2"/>
      <c r="D586" s="2"/>
      <c r="E586" s="2"/>
      <c r="F586" s="2"/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3.8">
      <c r="A587" s="2"/>
      <c r="B587" s="2"/>
      <c r="C587" s="2"/>
      <c r="D587" s="2"/>
      <c r="E587" s="2"/>
      <c r="F587" s="2"/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3.8">
      <c r="A588" s="2"/>
      <c r="B588" s="2"/>
      <c r="C588" s="2"/>
      <c r="D588" s="2"/>
      <c r="E588" s="2"/>
      <c r="F588" s="2"/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3.8">
      <c r="A589" s="2"/>
      <c r="B589" s="2"/>
      <c r="C589" s="2"/>
      <c r="D589" s="2"/>
      <c r="E589" s="2"/>
      <c r="F589" s="2"/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3.8">
      <c r="A590" s="2"/>
      <c r="B590" s="2"/>
      <c r="C590" s="2"/>
      <c r="D590" s="2"/>
      <c r="E590" s="2"/>
      <c r="F590" s="2"/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3.8">
      <c r="A591" s="2"/>
      <c r="B591" s="2"/>
      <c r="C591" s="2"/>
      <c r="D591" s="2"/>
      <c r="E591" s="2"/>
      <c r="F591" s="2"/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3.8">
      <c r="A592" s="2"/>
      <c r="B592" s="2"/>
      <c r="C592" s="2"/>
      <c r="D592" s="2"/>
      <c r="E592" s="2"/>
      <c r="F592" s="2"/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3.8">
      <c r="A593" s="2"/>
      <c r="B593" s="2"/>
      <c r="C593" s="2"/>
      <c r="D593" s="2"/>
      <c r="E593" s="2"/>
      <c r="F593" s="2"/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3.8">
      <c r="A594" s="2"/>
      <c r="B594" s="2"/>
      <c r="C594" s="2"/>
      <c r="D594" s="2"/>
      <c r="E594" s="2"/>
      <c r="F594" s="2"/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3.8">
      <c r="A595" s="2"/>
      <c r="B595" s="2"/>
      <c r="C595" s="2"/>
      <c r="D595" s="2"/>
      <c r="E595" s="2"/>
      <c r="F595" s="2"/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3.8">
      <c r="A596" s="2"/>
      <c r="B596" s="2"/>
      <c r="C596" s="2"/>
      <c r="D596" s="2"/>
      <c r="E596" s="2"/>
      <c r="F596" s="2"/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3.8">
      <c r="A597" s="2"/>
      <c r="B597" s="2"/>
      <c r="C597" s="2"/>
      <c r="D597" s="2"/>
      <c r="E597" s="2"/>
      <c r="F597" s="2"/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3.8">
      <c r="A598" s="2"/>
      <c r="B598" s="2"/>
      <c r="C598" s="2"/>
      <c r="D598" s="2"/>
      <c r="E598" s="2"/>
      <c r="F598" s="2"/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3.8">
      <c r="A599" s="2"/>
      <c r="B599" s="2"/>
      <c r="C599" s="2"/>
      <c r="D599" s="2"/>
      <c r="E599" s="2"/>
      <c r="F599" s="2"/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3.8">
      <c r="A600" s="2"/>
      <c r="B600" s="2"/>
      <c r="C600" s="2"/>
      <c r="D600" s="2"/>
      <c r="E600" s="2"/>
      <c r="F600" s="2"/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3.8">
      <c r="A601" s="2"/>
      <c r="B601" s="2"/>
      <c r="C601" s="2"/>
      <c r="D601" s="2"/>
      <c r="E601" s="2"/>
      <c r="F601" s="2"/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3.8">
      <c r="A602" s="2"/>
      <c r="B602" s="2"/>
      <c r="C602" s="2"/>
      <c r="D602" s="2"/>
      <c r="E602" s="2"/>
      <c r="F602" s="2"/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3.8">
      <c r="A603" s="2"/>
      <c r="B603" s="2"/>
      <c r="C603" s="2"/>
      <c r="D603" s="2"/>
      <c r="E603" s="2"/>
      <c r="F603" s="2"/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3.8">
      <c r="A604" s="2"/>
      <c r="B604" s="2"/>
      <c r="C604" s="2"/>
      <c r="D604" s="2"/>
      <c r="E604" s="2"/>
      <c r="F604" s="2"/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3.8">
      <c r="A605" s="2"/>
      <c r="B605" s="2"/>
      <c r="C605" s="2"/>
      <c r="D605" s="2"/>
      <c r="E605" s="2"/>
      <c r="F605" s="2"/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3.8">
      <c r="A606" s="2"/>
      <c r="B606" s="2"/>
      <c r="C606" s="2"/>
      <c r="D606" s="2"/>
      <c r="E606" s="2"/>
      <c r="F606" s="2"/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3.8">
      <c r="A607" s="2"/>
      <c r="B607" s="2"/>
      <c r="C607" s="2"/>
      <c r="D607" s="2"/>
      <c r="E607" s="2"/>
      <c r="F607" s="2"/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3.8">
      <c r="A608" s="2"/>
      <c r="B608" s="2"/>
      <c r="C608" s="2"/>
      <c r="D608" s="2"/>
      <c r="E608" s="2"/>
      <c r="F608" s="2"/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3.8">
      <c r="A609" s="2"/>
      <c r="B609" s="2"/>
      <c r="C609" s="2"/>
      <c r="D609" s="2"/>
      <c r="E609" s="2"/>
      <c r="F609" s="2"/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3.8">
      <c r="A610" s="2"/>
      <c r="B610" s="2"/>
      <c r="C610" s="2"/>
      <c r="D610" s="2"/>
      <c r="E610" s="2"/>
      <c r="F610" s="2"/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3.8">
      <c r="A611" s="2"/>
      <c r="B611" s="2"/>
      <c r="C611" s="2"/>
      <c r="D611" s="2"/>
      <c r="E611" s="2"/>
      <c r="F611" s="2"/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3.8">
      <c r="A612" s="2"/>
      <c r="B612" s="2"/>
      <c r="C612" s="2"/>
      <c r="D612" s="2"/>
      <c r="E612" s="2"/>
      <c r="F612" s="2"/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3.8">
      <c r="A613" s="2"/>
      <c r="B613" s="2"/>
      <c r="C613" s="2"/>
      <c r="D613" s="2"/>
      <c r="E613" s="2"/>
      <c r="F613" s="2"/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3.8">
      <c r="A614" s="2"/>
      <c r="B614" s="2"/>
      <c r="C614" s="2"/>
      <c r="D614" s="2"/>
      <c r="E614" s="2"/>
      <c r="F614" s="2"/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3.8">
      <c r="A615" s="2"/>
      <c r="B615" s="2"/>
      <c r="C615" s="2"/>
      <c r="D615" s="2"/>
      <c r="E615" s="2"/>
      <c r="F615" s="2"/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3.8">
      <c r="A616" s="2"/>
      <c r="B616" s="2"/>
      <c r="C616" s="2"/>
      <c r="D616" s="2"/>
      <c r="E616" s="2"/>
      <c r="F616" s="2"/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3.8">
      <c r="A617" s="2"/>
      <c r="B617" s="2"/>
      <c r="C617" s="2"/>
      <c r="D617" s="2"/>
      <c r="E617" s="2"/>
      <c r="F617" s="2"/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3.8">
      <c r="A618" s="2"/>
      <c r="B618" s="2"/>
      <c r="C618" s="2"/>
      <c r="D618" s="2"/>
      <c r="E618" s="2"/>
      <c r="F618" s="2"/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3.8">
      <c r="A619" s="2"/>
      <c r="B619" s="2"/>
      <c r="C619" s="2"/>
      <c r="D619" s="2"/>
      <c r="E619" s="2"/>
      <c r="F619" s="2"/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3.8">
      <c r="A620" s="2"/>
      <c r="B620" s="2"/>
      <c r="C620" s="2"/>
      <c r="D620" s="2"/>
      <c r="E620" s="2"/>
      <c r="F620" s="2"/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3.8">
      <c r="A621" s="2"/>
      <c r="B621" s="2"/>
      <c r="C621" s="2"/>
      <c r="D621" s="2"/>
      <c r="E621" s="2"/>
      <c r="F621" s="2"/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3.8">
      <c r="A622" s="2"/>
      <c r="B622" s="2"/>
      <c r="C622" s="2"/>
      <c r="D622" s="2"/>
      <c r="E622" s="2"/>
      <c r="F622" s="2"/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3.8">
      <c r="A623" s="2"/>
      <c r="B623" s="2"/>
      <c r="C623" s="2"/>
      <c r="D623" s="2"/>
      <c r="E623" s="2"/>
      <c r="F623" s="2"/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3.8">
      <c r="A624" s="2"/>
      <c r="B624" s="2"/>
      <c r="C624" s="2"/>
      <c r="D624" s="2"/>
      <c r="E624" s="2"/>
      <c r="F624" s="2"/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3.8">
      <c r="A625" s="2"/>
      <c r="B625" s="2"/>
      <c r="C625" s="2"/>
      <c r="D625" s="2"/>
      <c r="E625" s="2"/>
      <c r="F625" s="2"/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3.8">
      <c r="A626" s="2"/>
      <c r="B626" s="2"/>
      <c r="C626" s="2"/>
      <c r="D626" s="2"/>
      <c r="E626" s="2"/>
      <c r="F626" s="2"/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3.8">
      <c r="A627" s="2"/>
      <c r="B627" s="2"/>
      <c r="C627" s="2"/>
      <c r="D627" s="2"/>
      <c r="E627" s="2"/>
      <c r="F627" s="2"/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3.8">
      <c r="A628" s="2"/>
      <c r="B628" s="2"/>
      <c r="C628" s="2"/>
      <c r="D628" s="2"/>
      <c r="E628" s="2"/>
      <c r="F628" s="2"/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3.8">
      <c r="A629" s="2"/>
      <c r="B629" s="2"/>
      <c r="C629" s="2"/>
      <c r="D629" s="2"/>
      <c r="E629" s="2"/>
      <c r="F629" s="2"/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3.8">
      <c r="A630" s="2"/>
      <c r="B630" s="2"/>
      <c r="C630" s="2"/>
      <c r="D630" s="2"/>
      <c r="E630" s="2"/>
      <c r="F630" s="2"/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3.8">
      <c r="A631" s="2"/>
      <c r="B631" s="2"/>
      <c r="C631" s="2"/>
      <c r="D631" s="2"/>
      <c r="E631" s="2"/>
      <c r="F631" s="2"/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3.8">
      <c r="A632" s="2"/>
      <c r="B632" s="2"/>
      <c r="C632" s="2"/>
      <c r="D632" s="2"/>
      <c r="E632" s="2"/>
      <c r="F632" s="2"/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3.8">
      <c r="A633" s="2"/>
      <c r="B633" s="2"/>
      <c r="C633" s="2"/>
      <c r="D633" s="2"/>
      <c r="E633" s="2"/>
      <c r="F633" s="2"/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3.8">
      <c r="A634" s="2"/>
      <c r="B634" s="2"/>
      <c r="C634" s="2"/>
      <c r="D634" s="2"/>
      <c r="E634" s="2"/>
      <c r="F634" s="2"/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3.8">
      <c r="A635" s="2"/>
      <c r="B635" s="2"/>
      <c r="C635" s="2"/>
      <c r="D635" s="2"/>
      <c r="E635" s="2"/>
      <c r="F635" s="2"/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3.8">
      <c r="A636" s="2"/>
      <c r="B636" s="2"/>
      <c r="C636" s="2"/>
      <c r="D636" s="2"/>
      <c r="E636" s="2"/>
      <c r="F636" s="2"/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3.8">
      <c r="A637" s="2"/>
      <c r="B637" s="2"/>
      <c r="C637" s="2"/>
      <c r="D637" s="2"/>
      <c r="E637" s="2"/>
      <c r="F637" s="2"/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3.8">
      <c r="A638" s="2"/>
      <c r="B638" s="2"/>
      <c r="C638" s="2"/>
      <c r="D638" s="2"/>
      <c r="E638" s="2"/>
      <c r="F638" s="2"/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3.8">
      <c r="A639" s="2"/>
      <c r="B639" s="2"/>
      <c r="C639" s="2"/>
      <c r="D639" s="2"/>
      <c r="E639" s="2"/>
      <c r="F639" s="2"/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3.8">
      <c r="A640" s="2"/>
      <c r="B640" s="2"/>
      <c r="C640" s="2"/>
      <c r="D640" s="2"/>
      <c r="E640" s="2"/>
      <c r="F640" s="2"/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3.8">
      <c r="A641" s="2"/>
      <c r="B641" s="2"/>
      <c r="C641" s="2"/>
      <c r="D641" s="2"/>
      <c r="E641" s="2"/>
      <c r="F641" s="2"/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3.8">
      <c r="A642" s="2"/>
      <c r="B642" s="2"/>
      <c r="C642" s="2"/>
      <c r="D642" s="2"/>
      <c r="E642" s="2"/>
      <c r="F642" s="2"/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3.8">
      <c r="A643" s="2"/>
      <c r="B643" s="2"/>
      <c r="C643" s="2"/>
      <c r="D643" s="2"/>
      <c r="E643" s="2"/>
      <c r="F643" s="2"/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3.8">
      <c r="A644" s="2"/>
      <c r="B644" s="2"/>
      <c r="C644" s="2"/>
      <c r="D644" s="2"/>
      <c r="E644" s="2"/>
      <c r="F644" s="2"/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3.8">
      <c r="A645" s="2"/>
      <c r="B645" s="2"/>
      <c r="C645" s="2"/>
      <c r="D645" s="2"/>
      <c r="E645" s="2"/>
      <c r="F645" s="2"/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3.8">
      <c r="A646" s="2"/>
      <c r="B646" s="2"/>
      <c r="C646" s="2"/>
      <c r="D646" s="2"/>
      <c r="E646" s="2"/>
      <c r="F646" s="2"/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3.8">
      <c r="A647" s="2"/>
      <c r="B647" s="2"/>
      <c r="C647" s="2"/>
      <c r="D647" s="2"/>
      <c r="E647" s="2"/>
      <c r="F647" s="2"/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3.8">
      <c r="A648" s="2"/>
      <c r="B648" s="2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3.8">
      <c r="A649" s="2"/>
      <c r="B649" s="2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3.8">
      <c r="A650" s="2"/>
      <c r="B650" s="2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3.8">
      <c r="A651" s="2"/>
      <c r="B651" s="2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3.8">
      <c r="A652" s="2"/>
      <c r="B652" s="2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3.8">
      <c r="A653" s="2"/>
      <c r="B653" s="2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3.8">
      <c r="A654" s="2"/>
      <c r="B654" s="2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3.8">
      <c r="A655" s="2"/>
      <c r="B655" s="2"/>
      <c r="C655" s="2"/>
      <c r="D655" s="2"/>
      <c r="E655" s="2"/>
      <c r="F655" s="2"/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3.8">
      <c r="A656" s="2"/>
      <c r="B656" s="2"/>
      <c r="C656" s="2"/>
      <c r="D656" s="2"/>
      <c r="E656" s="2"/>
      <c r="F656" s="2"/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3.8">
      <c r="A657" s="2"/>
      <c r="B657" s="2"/>
      <c r="C657" s="2"/>
      <c r="D657" s="2"/>
      <c r="E657" s="2"/>
      <c r="F657" s="2"/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3.8">
      <c r="A658" s="2"/>
      <c r="B658" s="2"/>
      <c r="C658" s="2"/>
      <c r="D658" s="2"/>
      <c r="E658" s="2"/>
      <c r="F658" s="2"/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3.8">
      <c r="A659" s="2"/>
      <c r="B659" s="2"/>
      <c r="C659" s="2"/>
      <c r="D659" s="2"/>
      <c r="E659" s="2"/>
      <c r="F659" s="2"/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3.8">
      <c r="A660" s="2"/>
      <c r="B660" s="2"/>
      <c r="C660" s="2"/>
      <c r="D660" s="2"/>
      <c r="E660" s="2"/>
      <c r="F660" s="2"/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3.8">
      <c r="A661" s="2"/>
      <c r="B661" s="2"/>
      <c r="C661" s="2"/>
      <c r="D661" s="2"/>
      <c r="E661" s="2"/>
      <c r="F661" s="2"/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3.8">
      <c r="A662" s="2"/>
      <c r="B662" s="2"/>
      <c r="C662" s="2"/>
      <c r="D662" s="2"/>
      <c r="E662" s="2"/>
      <c r="F662" s="2"/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3.8">
      <c r="A663" s="2"/>
      <c r="B663" s="2"/>
      <c r="C663" s="2"/>
      <c r="D663" s="2"/>
      <c r="E663" s="2"/>
      <c r="F663" s="2"/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3.8">
      <c r="A664" s="2"/>
      <c r="B664" s="2"/>
      <c r="C664" s="2"/>
      <c r="D664" s="2"/>
      <c r="E664" s="2"/>
      <c r="F664" s="2"/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3.8">
      <c r="A665" s="2"/>
      <c r="B665" s="2"/>
      <c r="C665" s="2"/>
      <c r="D665" s="2"/>
      <c r="E665" s="2"/>
      <c r="F665" s="2"/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3.8">
      <c r="A666" s="2"/>
      <c r="B666" s="2"/>
      <c r="C666" s="2"/>
      <c r="D666" s="2"/>
      <c r="E666" s="2"/>
      <c r="F666" s="2"/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3.8">
      <c r="A667" s="2"/>
      <c r="B667" s="2"/>
      <c r="C667" s="2"/>
      <c r="D667" s="2"/>
      <c r="E667" s="2"/>
      <c r="F667" s="2"/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3.8">
      <c r="A668" s="2"/>
      <c r="B668" s="2"/>
      <c r="C668" s="2"/>
      <c r="D668" s="2"/>
      <c r="E668" s="2"/>
      <c r="F668" s="2"/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3.8">
      <c r="A669" s="2"/>
      <c r="B669" s="2"/>
      <c r="C669" s="2"/>
      <c r="D669" s="2"/>
      <c r="E669" s="2"/>
      <c r="F669" s="2"/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3.8">
      <c r="A670" s="2"/>
      <c r="B670" s="2"/>
      <c r="C670" s="2"/>
      <c r="D670" s="2"/>
      <c r="E670" s="2"/>
      <c r="F670" s="2"/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3.8">
      <c r="A671" s="2"/>
      <c r="B671" s="2"/>
      <c r="C671" s="2"/>
      <c r="D671" s="2"/>
      <c r="E671" s="2"/>
      <c r="F671" s="2"/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3.8">
      <c r="A672" s="2"/>
      <c r="B672" s="2"/>
      <c r="C672" s="2"/>
      <c r="D672" s="2"/>
      <c r="E672" s="2"/>
      <c r="F672" s="2"/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3.8">
      <c r="A673" s="2"/>
      <c r="B673" s="2"/>
      <c r="C673" s="2"/>
      <c r="D673" s="2"/>
      <c r="E673" s="2"/>
      <c r="F673" s="2"/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3.8">
      <c r="A674" s="2"/>
      <c r="B674" s="2"/>
      <c r="C674" s="2"/>
      <c r="D674" s="2"/>
      <c r="E674" s="2"/>
      <c r="F674" s="2"/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3.8">
      <c r="A675" s="2"/>
      <c r="B675" s="2"/>
      <c r="C675" s="2"/>
      <c r="D675" s="2"/>
      <c r="E675" s="2"/>
      <c r="F675" s="2"/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3.8">
      <c r="A676" s="2"/>
      <c r="B676" s="2"/>
      <c r="C676" s="2"/>
      <c r="D676" s="2"/>
      <c r="E676" s="2"/>
      <c r="F676" s="2"/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3.8">
      <c r="A677" s="2"/>
      <c r="B677" s="2"/>
      <c r="C677" s="2"/>
      <c r="D677" s="2"/>
      <c r="E677" s="2"/>
      <c r="F677" s="2"/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3.8">
      <c r="A678" s="2"/>
      <c r="B678" s="2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3.8">
      <c r="A679" s="2"/>
      <c r="B679" s="2"/>
      <c r="C679" s="2"/>
      <c r="D679" s="2"/>
      <c r="E679" s="2"/>
      <c r="F679" s="2"/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3.8">
      <c r="A680" s="2"/>
      <c r="B680" s="2"/>
      <c r="C680" s="2"/>
      <c r="D680" s="2"/>
      <c r="E680" s="2"/>
      <c r="F680" s="2"/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3.8">
      <c r="A681" s="2"/>
      <c r="B681" s="2"/>
      <c r="C681" s="2"/>
      <c r="D681" s="2"/>
      <c r="E681" s="2"/>
      <c r="F681" s="2"/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3.8">
      <c r="A682" s="2"/>
      <c r="B682" s="2"/>
      <c r="C682" s="2"/>
      <c r="D682" s="2"/>
      <c r="E682" s="2"/>
      <c r="F682" s="2"/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3.8">
      <c r="A683" s="2"/>
      <c r="B683" s="2"/>
      <c r="C683" s="2"/>
      <c r="D683" s="2"/>
      <c r="E683" s="2"/>
      <c r="F683" s="2"/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3.8">
      <c r="A684" s="2"/>
      <c r="B684" s="2"/>
      <c r="C684" s="2"/>
      <c r="D684" s="2"/>
      <c r="E684" s="2"/>
      <c r="F684" s="2"/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3.8">
      <c r="A685" s="2"/>
      <c r="B685" s="2"/>
      <c r="C685" s="2"/>
      <c r="D685" s="2"/>
      <c r="E685" s="2"/>
      <c r="F685" s="2"/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3.8">
      <c r="A686" s="2"/>
      <c r="B686" s="2"/>
      <c r="C686" s="2"/>
      <c r="D686" s="2"/>
      <c r="E686" s="2"/>
      <c r="F686" s="2"/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3.8">
      <c r="A687" s="2"/>
      <c r="B687" s="2"/>
      <c r="C687" s="2"/>
      <c r="D687" s="2"/>
      <c r="E687" s="2"/>
      <c r="F687" s="2"/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3.8">
      <c r="A688" s="2"/>
      <c r="B688" s="2"/>
      <c r="C688" s="2"/>
      <c r="D688" s="2"/>
      <c r="E688" s="2"/>
      <c r="F688" s="2"/>
      <c r="G688" s="3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3.8">
      <c r="A689" s="2"/>
      <c r="B689" s="2"/>
      <c r="C689" s="2"/>
      <c r="D689" s="2"/>
      <c r="E689" s="2"/>
      <c r="F689" s="2"/>
      <c r="G689" s="3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3.8">
      <c r="A690" s="2"/>
      <c r="B690" s="2"/>
      <c r="C690" s="2"/>
      <c r="D690" s="2"/>
      <c r="E690" s="2"/>
      <c r="F690" s="2"/>
      <c r="G690" s="3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3.8">
      <c r="A691" s="2"/>
      <c r="B691" s="2"/>
      <c r="C691" s="2"/>
      <c r="D691" s="2"/>
      <c r="E691" s="2"/>
      <c r="F691" s="2"/>
      <c r="G691" s="3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3.8">
      <c r="A692" s="2"/>
      <c r="B692" s="2"/>
      <c r="C692" s="2"/>
      <c r="D692" s="2"/>
      <c r="E692" s="2"/>
      <c r="F692" s="2"/>
      <c r="G692" s="3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3.8">
      <c r="A693" s="2"/>
      <c r="B693" s="2"/>
      <c r="C693" s="2"/>
      <c r="D693" s="2"/>
      <c r="E693" s="2"/>
      <c r="F693" s="2"/>
      <c r="G693" s="3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3.8">
      <c r="A694" s="2"/>
      <c r="B694" s="2"/>
      <c r="C694" s="2"/>
      <c r="D694" s="2"/>
      <c r="E694" s="2"/>
      <c r="F694" s="2"/>
      <c r="G694" s="3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3.8">
      <c r="A695" s="2"/>
      <c r="B695" s="2"/>
      <c r="C695" s="2"/>
      <c r="D695" s="2"/>
      <c r="E695" s="2"/>
      <c r="F695" s="2"/>
      <c r="G695" s="3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3.8">
      <c r="A696" s="2"/>
      <c r="B696" s="2"/>
      <c r="C696" s="2"/>
      <c r="D696" s="2"/>
      <c r="E696" s="2"/>
      <c r="F696" s="2"/>
      <c r="G696" s="3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3.8">
      <c r="A697" s="2"/>
      <c r="B697" s="2"/>
      <c r="C697" s="2"/>
      <c r="D697" s="2"/>
      <c r="E697" s="2"/>
      <c r="F697" s="2"/>
      <c r="G697" s="3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3.8">
      <c r="A698" s="2"/>
      <c r="B698" s="2"/>
      <c r="C698" s="2"/>
      <c r="D698" s="2"/>
      <c r="E698" s="2"/>
      <c r="F698" s="2"/>
      <c r="G698" s="3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3.8">
      <c r="A699" s="2"/>
      <c r="B699" s="2"/>
      <c r="C699" s="2"/>
      <c r="D699" s="2"/>
      <c r="E699" s="2"/>
      <c r="F699" s="2"/>
      <c r="G699" s="3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3.8">
      <c r="A700" s="2"/>
      <c r="B700" s="2"/>
      <c r="C700" s="2"/>
      <c r="D700" s="2"/>
      <c r="E700" s="2"/>
      <c r="F700" s="2"/>
      <c r="G700" s="3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3.8">
      <c r="A701" s="2"/>
      <c r="B701" s="2"/>
      <c r="C701" s="2"/>
      <c r="D701" s="2"/>
      <c r="E701" s="2"/>
      <c r="F701" s="2"/>
      <c r="G701" s="3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3.8">
      <c r="A702" s="2"/>
      <c r="B702" s="2"/>
      <c r="C702" s="2"/>
      <c r="D702" s="2"/>
      <c r="E702" s="2"/>
      <c r="F702" s="2"/>
      <c r="G702" s="3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3.8">
      <c r="A703" s="2"/>
      <c r="B703" s="2"/>
      <c r="C703" s="2"/>
      <c r="D703" s="2"/>
      <c r="E703" s="2"/>
      <c r="F703" s="2"/>
      <c r="G703" s="3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3.8">
      <c r="A704" s="2"/>
      <c r="B704" s="2"/>
      <c r="C704" s="2"/>
      <c r="D704" s="2"/>
      <c r="E704" s="2"/>
      <c r="F704" s="2"/>
      <c r="G704" s="3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3.8">
      <c r="A705" s="2"/>
      <c r="B705" s="2"/>
      <c r="C705" s="2"/>
      <c r="D705" s="2"/>
      <c r="E705" s="2"/>
      <c r="F705" s="2"/>
      <c r="G705" s="3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3.8">
      <c r="A706" s="2"/>
      <c r="B706" s="2"/>
      <c r="C706" s="2"/>
      <c r="D706" s="2"/>
      <c r="E706" s="2"/>
      <c r="F706" s="2"/>
      <c r="G706" s="3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3.8">
      <c r="A707" s="2"/>
      <c r="B707" s="2"/>
      <c r="C707" s="2"/>
      <c r="D707" s="2"/>
      <c r="E707" s="2"/>
      <c r="F707" s="2"/>
      <c r="G707" s="3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3.8">
      <c r="A708" s="2"/>
      <c r="B708" s="2"/>
      <c r="C708" s="2"/>
      <c r="D708" s="2"/>
      <c r="E708" s="2"/>
      <c r="F708" s="2"/>
      <c r="G708" s="3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3.8">
      <c r="A709" s="2"/>
      <c r="B709" s="2"/>
      <c r="C709" s="2"/>
      <c r="D709" s="2"/>
      <c r="E709" s="2"/>
      <c r="F709" s="2"/>
      <c r="G709" s="3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3.8">
      <c r="A710" s="2"/>
      <c r="B710" s="2"/>
      <c r="C710" s="2"/>
      <c r="D710" s="2"/>
      <c r="E710" s="2"/>
      <c r="F710" s="2"/>
      <c r="G710" s="3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3.8">
      <c r="A711" s="2"/>
      <c r="B711" s="2"/>
      <c r="C711" s="2"/>
      <c r="D711" s="2"/>
      <c r="E711" s="2"/>
      <c r="F711" s="2"/>
      <c r="G711" s="3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3.8">
      <c r="A712" s="2"/>
      <c r="B712" s="2"/>
      <c r="C712" s="2"/>
      <c r="D712" s="2"/>
      <c r="E712" s="2"/>
      <c r="F712" s="2"/>
      <c r="G712" s="3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3.8">
      <c r="A713" s="2"/>
      <c r="B713" s="2"/>
      <c r="C713" s="2"/>
      <c r="D713" s="2"/>
      <c r="E713" s="2"/>
      <c r="F713" s="2"/>
      <c r="G713" s="3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3.8">
      <c r="A714" s="2"/>
      <c r="B714" s="2"/>
      <c r="C714" s="2"/>
      <c r="D714" s="2"/>
      <c r="E714" s="2"/>
      <c r="F714" s="2"/>
      <c r="G714" s="3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3.8">
      <c r="A715" s="2"/>
      <c r="B715" s="2"/>
      <c r="C715" s="2"/>
      <c r="D715" s="2"/>
      <c r="E715" s="2"/>
      <c r="F715" s="2"/>
      <c r="G715" s="3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3.8">
      <c r="A716" s="2"/>
      <c r="B716" s="2"/>
      <c r="C716" s="2"/>
      <c r="D716" s="2"/>
      <c r="E716" s="2"/>
      <c r="F716" s="2"/>
      <c r="G716" s="3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3.8">
      <c r="A717" s="2"/>
      <c r="B717" s="2"/>
      <c r="C717" s="2"/>
      <c r="D717" s="2"/>
      <c r="E717" s="2"/>
      <c r="F717" s="2"/>
      <c r="G717" s="3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3.8">
      <c r="A718" s="2"/>
      <c r="B718" s="2"/>
      <c r="C718" s="2"/>
      <c r="D718" s="2"/>
      <c r="E718" s="2"/>
      <c r="F718" s="2"/>
      <c r="G718" s="3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3.8">
      <c r="A719" s="2"/>
      <c r="B719" s="2"/>
      <c r="C719" s="2"/>
      <c r="D719" s="2"/>
      <c r="E719" s="2"/>
      <c r="F719" s="2"/>
      <c r="G719" s="3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3.8">
      <c r="A720" s="2"/>
      <c r="B720" s="2"/>
      <c r="C720" s="2"/>
      <c r="D720" s="2"/>
      <c r="E720" s="2"/>
      <c r="F720" s="2"/>
      <c r="G720" s="3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3.8">
      <c r="A721" s="2"/>
      <c r="B721" s="2"/>
      <c r="C721" s="2"/>
      <c r="D721" s="2"/>
      <c r="E721" s="2"/>
      <c r="F721" s="2"/>
      <c r="G721" s="3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3.8">
      <c r="A722" s="2"/>
      <c r="B722" s="2"/>
      <c r="C722" s="2"/>
      <c r="D722" s="2"/>
      <c r="E722" s="2"/>
      <c r="F722" s="2"/>
      <c r="G722" s="3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3.8">
      <c r="A723" s="2"/>
      <c r="B723" s="2"/>
      <c r="C723" s="2"/>
      <c r="D723" s="2"/>
      <c r="E723" s="2"/>
      <c r="F723" s="2"/>
      <c r="G723" s="3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3.8">
      <c r="A724" s="2"/>
      <c r="B724" s="2"/>
      <c r="C724" s="2"/>
      <c r="D724" s="2"/>
      <c r="E724" s="2"/>
      <c r="F724" s="2"/>
      <c r="G724" s="3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3.8">
      <c r="A725" s="2"/>
      <c r="B725" s="2"/>
      <c r="C725" s="2"/>
      <c r="D725" s="2"/>
      <c r="E725" s="2"/>
      <c r="F725" s="2"/>
      <c r="G725" s="3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3.8">
      <c r="A726" s="2"/>
      <c r="B726" s="2"/>
      <c r="C726" s="2"/>
      <c r="D726" s="2"/>
      <c r="E726" s="2"/>
      <c r="F726" s="2"/>
      <c r="G726" s="3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3.8">
      <c r="A727" s="2"/>
      <c r="B727" s="2"/>
      <c r="C727" s="2"/>
      <c r="D727" s="2"/>
      <c r="E727" s="2"/>
      <c r="F727" s="2"/>
      <c r="G727" s="3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3.8">
      <c r="A728" s="2"/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3.8">
      <c r="A729" s="2"/>
      <c r="B729" s="2"/>
      <c r="C729" s="2"/>
      <c r="D729" s="2"/>
      <c r="E729" s="2"/>
      <c r="F729" s="2"/>
      <c r="G729" s="3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3.8">
      <c r="A730" s="2"/>
      <c r="B730" s="2"/>
      <c r="C730" s="2"/>
      <c r="D730" s="2"/>
      <c r="E730" s="2"/>
      <c r="F730" s="2"/>
      <c r="G730" s="3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3.8">
      <c r="A731" s="2"/>
      <c r="B731" s="2"/>
      <c r="C731" s="2"/>
      <c r="D731" s="2"/>
      <c r="E731" s="2"/>
      <c r="F731" s="2"/>
      <c r="G731" s="3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3.8">
      <c r="A732" s="2"/>
      <c r="B732" s="2"/>
      <c r="C732" s="2"/>
      <c r="D732" s="2"/>
      <c r="E732" s="2"/>
      <c r="F732" s="2"/>
      <c r="G732" s="3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3.8">
      <c r="A733" s="2"/>
      <c r="B733" s="2"/>
      <c r="C733" s="2"/>
      <c r="D733" s="2"/>
      <c r="E733" s="2"/>
      <c r="F733" s="2"/>
      <c r="G733" s="3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3.8">
      <c r="A734" s="2"/>
      <c r="B734" s="2"/>
      <c r="C734" s="2"/>
      <c r="D734" s="2"/>
      <c r="E734" s="2"/>
      <c r="F734" s="2"/>
      <c r="G734" s="3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3.8">
      <c r="A735" s="2"/>
      <c r="B735" s="2"/>
      <c r="C735" s="2"/>
      <c r="D735" s="2"/>
      <c r="E735" s="2"/>
      <c r="F735" s="2"/>
      <c r="G735" s="3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3.8">
      <c r="A736" s="2"/>
      <c r="B736" s="2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3.8">
      <c r="A737" s="2"/>
      <c r="B737" s="2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3.8">
      <c r="A738" s="2"/>
      <c r="B738" s="2"/>
      <c r="C738" s="2"/>
      <c r="D738" s="2"/>
      <c r="E738" s="2"/>
      <c r="F738" s="2"/>
      <c r="G738" s="3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3.8">
      <c r="A739" s="2"/>
      <c r="B739" s="2"/>
      <c r="C739" s="2"/>
      <c r="D739" s="2"/>
      <c r="E739" s="2"/>
      <c r="F739" s="2"/>
      <c r="G739" s="3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3.8">
      <c r="A740" s="2"/>
      <c r="B740" s="2"/>
      <c r="C740" s="2"/>
      <c r="D740" s="2"/>
      <c r="E740" s="2"/>
      <c r="F740" s="2"/>
      <c r="G740" s="3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3.8">
      <c r="A741" s="2"/>
      <c r="B741" s="2"/>
      <c r="C741" s="2"/>
      <c r="D741" s="2"/>
      <c r="E741" s="2"/>
      <c r="F741" s="2"/>
      <c r="G741" s="3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3.8">
      <c r="A742" s="2"/>
      <c r="B742" s="2"/>
      <c r="C742" s="2"/>
      <c r="D742" s="2"/>
      <c r="E742" s="2"/>
      <c r="F742" s="2"/>
      <c r="G742" s="3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3.8">
      <c r="A743" s="2"/>
      <c r="B743" s="2"/>
      <c r="C743" s="2"/>
      <c r="D743" s="2"/>
      <c r="E743" s="2"/>
      <c r="F743" s="2"/>
      <c r="G743" s="3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3.8">
      <c r="A744" s="2"/>
      <c r="B744" s="2"/>
      <c r="C744" s="2"/>
      <c r="D744" s="2"/>
      <c r="E744" s="2"/>
      <c r="F744" s="2"/>
      <c r="G744" s="3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3.8">
      <c r="A745" s="2"/>
      <c r="B745" s="2"/>
      <c r="C745" s="2"/>
      <c r="D745" s="2"/>
      <c r="E745" s="2"/>
      <c r="F745" s="2"/>
      <c r="G745" s="3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3.8">
      <c r="A746" s="2"/>
      <c r="B746" s="2"/>
      <c r="C746" s="2"/>
      <c r="D746" s="2"/>
      <c r="E746" s="2"/>
      <c r="F746" s="2"/>
      <c r="G746" s="3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3.8">
      <c r="A747" s="2"/>
      <c r="B747" s="2"/>
      <c r="C747" s="2"/>
      <c r="D747" s="2"/>
      <c r="E747" s="2"/>
      <c r="F747" s="2"/>
      <c r="G747" s="3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3.8">
      <c r="A748" s="2"/>
      <c r="B748" s="2"/>
      <c r="C748" s="2"/>
      <c r="D748" s="2"/>
      <c r="E748" s="2"/>
      <c r="F748" s="2"/>
      <c r="G748" s="3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3.8">
      <c r="A749" s="2"/>
      <c r="B749" s="2"/>
      <c r="C749" s="2"/>
      <c r="D749" s="2"/>
      <c r="E749" s="2"/>
      <c r="F749" s="2"/>
      <c r="G749" s="3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3.8">
      <c r="A750" s="2"/>
      <c r="B750" s="2"/>
      <c r="C750" s="2"/>
      <c r="D750" s="2"/>
      <c r="E750" s="2"/>
      <c r="F750" s="2"/>
      <c r="G750" s="3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3.8">
      <c r="A751" s="2"/>
      <c r="B751" s="2"/>
      <c r="C751" s="2"/>
      <c r="D751" s="2"/>
      <c r="E751" s="2"/>
      <c r="F751" s="2"/>
      <c r="G751" s="3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3.8">
      <c r="A752" s="2"/>
      <c r="B752" s="2"/>
      <c r="C752" s="2"/>
      <c r="D752" s="2"/>
      <c r="E752" s="2"/>
      <c r="F752" s="2"/>
      <c r="G752" s="3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3.8">
      <c r="A753" s="2"/>
      <c r="B753" s="2"/>
      <c r="C753" s="2"/>
      <c r="D753" s="2"/>
      <c r="E753" s="2"/>
      <c r="F753" s="2"/>
      <c r="G753" s="3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3.8">
      <c r="A754" s="2"/>
      <c r="B754" s="2"/>
      <c r="C754" s="2"/>
      <c r="D754" s="2"/>
      <c r="E754" s="2"/>
      <c r="F754" s="2"/>
      <c r="G754" s="3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3.8">
      <c r="A755" s="2"/>
      <c r="B755" s="2"/>
      <c r="C755" s="2"/>
      <c r="D755" s="2"/>
      <c r="E755" s="2"/>
      <c r="F755" s="2"/>
      <c r="G755" s="3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3.8">
      <c r="A756" s="2"/>
      <c r="B756" s="2"/>
      <c r="C756" s="2"/>
      <c r="D756" s="2"/>
      <c r="E756" s="2"/>
      <c r="F756" s="2"/>
      <c r="G756" s="3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3.8">
      <c r="A757" s="2"/>
      <c r="B757" s="2"/>
      <c r="C757" s="2"/>
      <c r="D757" s="2"/>
      <c r="E757" s="2"/>
      <c r="F757" s="2"/>
      <c r="G757" s="3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3.8">
      <c r="A758" s="2"/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3.8">
      <c r="A759" s="2"/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3.8">
      <c r="A760" s="2"/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3.8">
      <c r="A761" s="2"/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3.8">
      <c r="A762" s="2"/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3.8">
      <c r="A763" s="2"/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3.8">
      <c r="A764" s="2"/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3.8">
      <c r="A765" s="2"/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3.8">
      <c r="A766" s="2"/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3.8">
      <c r="A767" s="2"/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3.8">
      <c r="A768" s="2"/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3.8">
      <c r="A769" s="2"/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3.8">
      <c r="A770" s="2"/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3.8">
      <c r="A771" s="2"/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3.8">
      <c r="A772" s="2"/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3.8">
      <c r="A773" s="2"/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3.8">
      <c r="A774" s="2"/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3.8">
      <c r="A775" s="2"/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3.8">
      <c r="A776" s="2"/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3.8">
      <c r="A777" s="2"/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3.8">
      <c r="A778" s="2"/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3.8">
      <c r="A779" s="2"/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3.8">
      <c r="A780" s="2"/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3.8">
      <c r="A781" s="2"/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3.8">
      <c r="A782" s="2"/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3.8">
      <c r="A783" s="2"/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3.8">
      <c r="A784" s="2"/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3.8">
      <c r="A785" s="2"/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3.8">
      <c r="A786" s="2"/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3.8">
      <c r="A787" s="2"/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3.8">
      <c r="A788" s="2"/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3.8">
      <c r="A789" s="2"/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3.8">
      <c r="A790" s="2"/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3.8">
      <c r="A791" s="2"/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3.8">
      <c r="A792" s="2"/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3.8">
      <c r="A793" s="2"/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3.8">
      <c r="A794" s="2"/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3.8">
      <c r="A795" s="2"/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3.8">
      <c r="A796" s="2"/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3.8">
      <c r="A797" s="2"/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3.8">
      <c r="A798" s="2"/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3.8">
      <c r="A799" s="2"/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3.8">
      <c r="A800" s="2"/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3.8">
      <c r="A801" s="2"/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3.8">
      <c r="A802" s="2"/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3.8">
      <c r="A803" s="2"/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3.8">
      <c r="A804" s="2"/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3.8">
      <c r="A805" s="2"/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3.8">
      <c r="A806" s="2"/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3.8">
      <c r="A807" s="2"/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3.8">
      <c r="A808" s="2"/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3.8">
      <c r="A809" s="2"/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3.8">
      <c r="A810" s="2"/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3.8">
      <c r="A811" s="2"/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3.8">
      <c r="A812" s="2"/>
      <c r="B812" s="2"/>
      <c r="C812" s="2"/>
      <c r="D812" s="2"/>
      <c r="E812" s="2"/>
      <c r="F812" s="2"/>
      <c r="G812" s="3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3.8">
      <c r="A813" s="2"/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3.8">
      <c r="A814" s="2"/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3.8">
      <c r="A815" s="2"/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3.8">
      <c r="A816" s="2"/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3.8">
      <c r="A817" s="2"/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3.8">
      <c r="A818" s="2"/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3.8">
      <c r="A819" s="2"/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3.8">
      <c r="A820" s="2"/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3.8">
      <c r="A821" s="2"/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3.8">
      <c r="A822" s="2"/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3.8">
      <c r="A823" s="2"/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3.8">
      <c r="A824" s="2"/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3.8">
      <c r="A825" s="2"/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3.8">
      <c r="A826" s="2"/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3.8">
      <c r="A827" s="2"/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3.8">
      <c r="A828" s="2"/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3.8">
      <c r="A829" s="2"/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3.8">
      <c r="A830" s="2"/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3.8">
      <c r="A831" s="2"/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3.8">
      <c r="A832" s="2"/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3.8">
      <c r="A833" s="2"/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3.8">
      <c r="A834" s="2"/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3.8">
      <c r="A835" s="2"/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3.8">
      <c r="A836" s="2"/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3.8">
      <c r="A837" s="2"/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3.8">
      <c r="A838" s="2"/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3.8">
      <c r="A839" s="2"/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3.8">
      <c r="A840" s="2"/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3.8">
      <c r="A841" s="2"/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3.8">
      <c r="A842" s="2"/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3.8">
      <c r="A843" s="2"/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3.8">
      <c r="A844" s="2"/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3.8">
      <c r="A845" s="2"/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3.8">
      <c r="A846" s="2"/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3.8">
      <c r="A847" s="2"/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3.8">
      <c r="A848" s="2"/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3.8">
      <c r="A849" s="2"/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3.8">
      <c r="A850" s="2"/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3.8">
      <c r="A851" s="2"/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3.8">
      <c r="A852" s="2"/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3.8">
      <c r="A853" s="2"/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3.8">
      <c r="A854" s="2"/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3.8">
      <c r="A855" s="2"/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3.8">
      <c r="A856" s="2"/>
      <c r="B856" s="2"/>
      <c r="C856" s="2"/>
      <c r="D856" s="2"/>
      <c r="E856" s="2"/>
      <c r="F856" s="2"/>
      <c r="G856" s="3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3.8">
      <c r="A857" s="2"/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3.8">
      <c r="A858" s="2"/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3.8">
      <c r="A859" s="2"/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3.8">
      <c r="A860" s="2"/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3.8">
      <c r="A861" s="2"/>
      <c r="B861" s="2"/>
      <c r="C861" s="2"/>
      <c r="D861" s="2"/>
      <c r="E861" s="2"/>
      <c r="F861" s="2"/>
      <c r="G861" s="3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3.8">
      <c r="A862" s="2"/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3.8">
      <c r="A863" s="2"/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3.8">
      <c r="A864" s="2"/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3.8">
      <c r="A865" s="2"/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3.8">
      <c r="A866" s="2"/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3.8">
      <c r="A867" s="2"/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3.8">
      <c r="A868" s="2"/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3.8">
      <c r="A869" s="2"/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3.8">
      <c r="A870" s="2"/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3.8">
      <c r="A871" s="2"/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3.8">
      <c r="A872" s="2"/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3.8">
      <c r="A873" s="2"/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3.8">
      <c r="A874" s="2"/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3.8">
      <c r="A875" s="2"/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3.8">
      <c r="A876" s="2"/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3.8">
      <c r="A877" s="2"/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3.8">
      <c r="A878" s="2"/>
      <c r="B878" s="2"/>
      <c r="C878" s="2"/>
      <c r="D878" s="2"/>
      <c r="E878" s="2"/>
      <c r="F878" s="2"/>
      <c r="G878" s="3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3.8">
      <c r="A879" s="2"/>
      <c r="B879" s="2"/>
      <c r="C879" s="2"/>
      <c r="D879" s="2"/>
      <c r="E879" s="2"/>
      <c r="F879" s="2"/>
      <c r="G879" s="3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3.8">
      <c r="A880" s="2"/>
      <c r="B880" s="2"/>
      <c r="C880" s="2"/>
      <c r="D880" s="2"/>
      <c r="E880" s="2"/>
      <c r="F880" s="2"/>
      <c r="G880" s="3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3.8">
      <c r="A881" s="2"/>
      <c r="B881" s="2"/>
      <c r="C881" s="2"/>
      <c r="D881" s="2"/>
      <c r="E881" s="2"/>
      <c r="F881" s="2"/>
      <c r="G881" s="3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3.8">
      <c r="A882" s="2"/>
      <c r="B882" s="2"/>
      <c r="C882" s="2"/>
      <c r="D882" s="2"/>
      <c r="E882" s="2"/>
      <c r="F882" s="2"/>
      <c r="G882" s="3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3.8">
      <c r="A883" s="2"/>
      <c r="B883" s="2"/>
      <c r="C883" s="2"/>
      <c r="D883" s="2"/>
      <c r="E883" s="2"/>
      <c r="F883" s="2"/>
      <c r="G883" s="3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3.8">
      <c r="A884" s="2"/>
      <c r="B884" s="2"/>
      <c r="C884" s="2"/>
      <c r="D884" s="2"/>
      <c r="E884" s="2"/>
      <c r="F884" s="2"/>
      <c r="G884" s="3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3.8">
      <c r="A885" s="2"/>
      <c r="B885" s="2"/>
      <c r="C885" s="2"/>
      <c r="D885" s="2"/>
      <c r="E885" s="2"/>
      <c r="F885" s="2"/>
      <c r="G885" s="3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3.8">
      <c r="A886" s="2"/>
      <c r="B886" s="2"/>
      <c r="C886" s="2"/>
      <c r="D886" s="2"/>
      <c r="E886" s="2"/>
      <c r="F886" s="2"/>
      <c r="G886" s="3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3.8">
      <c r="A887" s="2"/>
      <c r="B887" s="2"/>
      <c r="C887" s="2"/>
      <c r="D887" s="2"/>
      <c r="E887" s="2"/>
      <c r="F887" s="2"/>
      <c r="G887" s="3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3.8">
      <c r="A888" s="2"/>
      <c r="B888" s="2"/>
      <c r="C888" s="2"/>
      <c r="D888" s="2"/>
      <c r="E888" s="2"/>
      <c r="F888" s="2"/>
      <c r="G888" s="3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3.8">
      <c r="A889" s="2"/>
      <c r="B889" s="2"/>
      <c r="C889" s="2"/>
      <c r="D889" s="2"/>
      <c r="E889" s="2"/>
      <c r="F889" s="2"/>
      <c r="G889" s="3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3.8">
      <c r="A890" s="2"/>
      <c r="B890" s="2"/>
      <c r="C890" s="2"/>
      <c r="D890" s="2"/>
      <c r="E890" s="2"/>
      <c r="F890" s="2"/>
      <c r="G890" s="3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3.8">
      <c r="A891" s="2"/>
      <c r="B891" s="2"/>
      <c r="C891" s="2"/>
      <c r="D891" s="2"/>
      <c r="E891" s="2"/>
      <c r="F891" s="2"/>
      <c r="G891" s="3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3.8">
      <c r="A892" s="2"/>
      <c r="B892" s="2"/>
      <c r="C892" s="2"/>
      <c r="D892" s="2"/>
      <c r="E892" s="2"/>
      <c r="F892" s="2"/>
      <c r="G892" s="3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3.8">
      <c r="A893" s="2"/>
      <c r="B893" s="2"/>
      <c r="C893" s="2"/>
      <c r="D893" s="2"/>
      <c r="E893" s="2"/>
      <c r="F893" s="2"/>
      <c r="G893" s="3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3.8">
      <c r="A894" s="2"/>
      <c r="B894" s="2"/>
      <c r="C894" s="2"/>
      <c r="D894" s="2"/>
      <c r="E894" s="2"/>
      <c r="F894" s="2"/>
      <c r="G894" s="3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3.8">
      <c r="A895" s="2"/>
      <c r="B895" s="2"/>
      <c r="C895" s="2"/>
      <c r="D895" s="2"/>
      <c r="E895" s="2"/>
      <c r="F895" s="2"/>
      <c r="G895" s="3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3.8">
      <c r="A896" s="2"/>
      <c r="B896" s="2"/>
      <c r="C896" s="2"/>
      <c r="D896" s="2"/>
      <c r="E896" s="2"/>
      <c r="F896" s="2"/>
      <c r="G896" s="3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3.8">
      <c r="A897" s="2"/>
      <c r="B897" s="2"/>
      <c r="C897" s="2"/>
      <c r="D897" s="2"/>
      <c r="E897" s="2"/>
      <c r="F897" s="2"/>
      <c r="G897" s="3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3.8">
      <c r="A898" s="2"/>
      <c r="B898" s="2"/>
      <c r="C898" s="2"/>
      <c r="D898" s="2"/>
      <c r="E898" s="2"/>
      <c r="F898" s="2"/>
      <c r="G898" s="3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3.8">
      <c r="A899" s="2"/>
      <c r="B899" s="2"/>
      <c r="C899" s="2"/>
      <c r="D899" s="2"/>
      <c r="E899" s="2"/>
      <c r="F899" s="2"/>
      <c r="G899" s="3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3.8">
      <c r="A900" s="2"/>
      <c r="B900" s="2"/>
      <c r="C900" s="2"/>
      <c r="D900" s="2"/>
      <c r="E900" s="2"/>
      <c r="F900" s="2"/>
      <c r="G900" s="3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3.8">
      <c r="A901" s="2"/>
      <c r="B901" s="2"/>
      <c r="C901" s="2"/>
      <c r="D901" s="2"/>
      <c r="E901" s="2"/>
      <c r="F901" s="2"/>
      <c r="G901" s="3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3.8">
      <c r="A902" s="2"/>
      <c r="B902" s="2"/>
      <c r="C902" s="2"/>
      <c r="D902" s="2"/>
      <c r="E902" s="2"/>
      <c r="F902" s="2"/>
      <c r="G902" s="3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3.8">
      <c r="A903" s="2"/>
      <c r="B903" s="2"/>
      <c r="C903" s="2"/>
      <c r="D903" s="2"/>
      <c r="E903" s="2"/>
      <c r="F903" s="2"/>
      <c r="G903" s="3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3.8">
      <c r="A904" s="2"/>
      <c r="B904" s="2"/>
      <c r="C904" s="2"/>
      <c r="D904" s="2"/>
      <c r="E904" s="2"/>
      <c r="F904" s="2"/>
      <c r="G904" s="3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3.8">
      <c r="A905" s="2"/>
      <c r="B905" s="2"/>
      <c r="C905" s="2"/>
      <c r="D905" s="2"/>
      <c r="E905" s="2"/>
      <c r="F905" s="2"/>
      <c r="G905" s="3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3.8">
      <c r="A906" s="2"/>
      <c r="B906" s="2"/>
      <c r="C906" s="2"/>
      <c r="D906" s="2"/>
      <c r="E906" s="2"/>
      <c r="F906" s="2"/>
      <c r="G906" s="3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3.8">
      <c r="A907" s="2"/>
      <c r="B907" s="2"/>
      <c r="C907" s="2"/>
      <c r="D907" s="2"/>
      <c r="E907" s="2"/>
      <c r="F907" s="2"/>
      <c r="G907" s="3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3.8">
      <c r="A908" s="2"/>
      <c r="B908" s="2"/>
      <c r="C908" s="2"/>
      <c r="D908" s="2"/>
      <c r="E908" s="2"/>
      <c r="F908" s="2"/>
      <c r="G908" s="3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3.8">
      <c r="A909" s="2"/>
      <c r="B909" s="2"/>
      <c r="C909" s="2"/>
      <c r="D909" s="2"/>
      <c r="E909" s="2"/>
      <c r="F909" s="2"/>
      <c r="G909" s="3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3.8">
      <c r="A910" s="2"/>
      <c r="B910" s="2"/>
      <c r="C910" s="2"/>
      <c r="D910" s="2"/>
      <c r="E910" s="2"/>
      <c r="F910" s="2"/>
      <c r="G910" s="3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3.8">
      <c r="A911" s="2"/>
      <c r="B911" s="2"/>
      <c r="C911" s="2"/>
      <c r="D911" s="2"/>
      <c r="E911" s="2"/>
      <c r="F911" s="2"/>
      <c r="G911" s="3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3.8">
      <c r="A912" s="2"/>
      <c r="B912" s="2"/>
      <c r="C912" s="2"/>
      <c r="D912" s="2"/>
      <c r="E912" s="2"/>
      <c r="F912" s="2"/>
      <c r="G912" s="3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3.8">
      <c r="A913" s="2"/>
      <c r="B913" s="2"/>
      <c r="C913" s="2"/>
      <c r="D913" s="2"/>
      <c r="E913" s="2"/>
      <c r="F913" s="2"/>
      <c r="G913" s="3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3.8">
      <c r="A914" s="2"/>
      <c r="B914" s="2"/>
      <c r="C914" s="2"/>
      <c r="D914" s="2"/>
      <c r="E914" s="2"/>
      <c r="F914" s="2"/>
      <c r="G914" s="3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3.8">
      <c r="A915" s="2"/>
      <c r="B915" s="2"/>
      <c r="C915" s="2"/>
      <c r="D915" s="2"/>
      <c r="E915" s="2"/>
      <c r="F915" s="2"/>
      <c r="G915" s="3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3.8">
      <c r="A916" s="2"/>
      <c r="B916" s="2"/>
      <c r="C916" s="2"/>
      <c r="D916" s="2"/>
      <c r="E916" s="2"/>
      <c r="F916" s="2"/>
      <c r="G916" s="3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3.8">
      <c r="A917" s="2"/>
      <c r="B917" s="2"/>
      <c r="C917" s="2"/>
      <c r="D917" s="2"/>
      <c r="E917" s="2"/>
      <c r="F917" s="2"/>
      <c r="G917" s="3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3.8">
      <c r="A918" s="2"/>
      <c r="B918" s="2"/>
      <c r="C918" s="2"/>
      <c r="D918" s="2"/>
      <c r="E918" s="2"/>
      <c r="F918" s="2"/>
      <c r="G918" s="3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3.8">
      <c r="A919" s="2"/>
      <c r="B919" s="2"/>
      <c r="C919" s="2"/>
      <c r="D919" s="2"/>
      <c r="E919" s="2"/>
      <c r="F919" s="2"/>
      <c r="G919" s="3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3.8">
      <c r="A920" s="2"/>
      <c r="B920" s="2"/>
      <c r="C920" s="2"/>
      <c r="D920" s="2"/>
      <c r="E920" s="2"/>
      <c r="F920" s="2"/>
      <c r="G920" s="3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3.8">
      <c r="A921" s="2"/>
      <c r="B921" s="2"/>
      <c r="C921" s="2"/>
      <c r="D921" s="2"/>
      <c r="E921" s="2"/>
      <c r="F921" s="2"/>
      <c r="G921" s="3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3.8">
      <c r="A922" s="2"/>
      <c r="B922" s="2"/>
      <c r="C922" s="2"/>
      <c r="D922" s="2"/>
      <c r="E922" s="2"/>
      <c r="F922" s="2"/>
      <c r="G922" s="3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3.8">
      <c r="A923" s="2"/>
      <c r="B923" s="2"/>
      <c r="C923" s="2"/>
      <c r="D923" s="2"/>
      <c r="E923" s="2"/>
      <c r="F923" s="2"/>
      <c r="G923" s="3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3.8">
      <c r="A924" s="2"/>
      <c r="B924" s="2"/>
      <c r="C924" s="2"/>
      <c r="D924" s="2"/>
      <c r="E924" s="2"/>
      <c r="F924" s="2"/>
      <c r="G924" s="3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3.8">
      <c r="A925" s="2"/>
      <c r="B925" s="2"/>
      <c r="C925" s="2"/>
      <c r="D925" s="2"/>
      <c r="E925" s="2"/>
      <c r="F925" s="2"/>
      <c r="G925" s="3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3.8">
      <c r="A926" s="2"/>
      <c r="B926" s="2"/>
      <c r="C926" s="2"/>
      <c r="D926" s="2"/>
      <c r="E926" s="2"/>
      <c r="F926" s="2"/>
      <c r="G926" s="3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3.8">
      <c r="A927" s="2"/>
      <c r="B927" s="2"/>
      <c r="C927" s="2"/>
      <c r="D927" s="2"/>
      <c r="E927" s="2"/>
      <c r="F927" s="2"/>
      <c r="G927" s="3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3.8">
      <c r="A928" s="2"/>
      <c r="B928" s="2"/>
      <c r="C928" s="2"/>
      <c r="D928" s="2"/>
      <c r="E928" s="2"/>
      <c r="F928" s="2"/>
      <c r="G928" s="3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3.8">
      <c r="A929" s="2"/>
      <c r="B929" s="2"/>
      <c r="C929" s="2"/>
      <c r="D929" s="2"/>
      <c r="E929" s="2"/>
      <c r="F929" s="2"/>
      <c r="G929" s="3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3.8">
      <c r="A930" s="2"/>
      <c r="B930" s="2"/>
      <c r="C930" s="2"/>
      <c r="D930" s="2"/>
      <c r="E930" s="2"/>
      <c r="F930" s="2"/>
      <c r="G930" s="3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3.8">
      <c r="A931" s="2"/>
      <c r="B931" s="2"/>
      <c r="C931" s="2"/>
      <c r="D931" s="2"/>
      <c r="E931" s="2"/>
      <c r="F931" s="2"/>
      <c r="G931" s="3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3.8">
      <c r="A932" s="2"/>
      <c r="B932" s="2"/>
      <c r="C932" s="2"/>
      <c r="D932" s="2"/>
      <c r="E932" s="2"/>
      <c r="F932" s="2"/>
      <c r="G932" s="3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3.8">
      <c r="A933" s="2"/>
      <c r="B933" s="2"/>
      <c r="C933" s="2"/>
      <c r="D933" s="2"/>
      <c r="E933" s="2"/>
      <c r="F933" s="2"/>
      <c r="G933" s="3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3.8">
      <c r="A934" s="2"/>
      <c r="B934" s="2"/>
      <c r="C934" s="2"/>
      <c r="D934" s="2"/>
      <c r="E934" s="2"/>
      <c r="F934" s="2"/>
      <c r="G934" s="3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3.8">
      <c r="A935" s="2"/>
      <c r="B935" s="2"/>
      <c r="C935" s="2"/>
      <c r="D935" s="2"/>
      <c r="E935" s="2"/>
      <c r="F935" s="2"/>
      <c r="G935" s="3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3.8">
      <c r="A936" s="2"/>
      <c r="B936" s="2"/>
      <c r="C936" s="2"/>
      <c r="D936" s="2"/>
      <c r="E936" s="2"/>
      <c r="F936" s="2"/>
      <c r="G936" s="3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3.8">
      <c r="A937" s="2"/>
      <c r="B937" s="2"/>
      <c r="C937" s="2"/>
      <c r="D937" s="2"/>
      <c r="E937" s="2"/>
      <c r="F937" s="2"/>
      <c r="G937" s="3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3.8">
      <c r="A938" s="2"/>
      <c r="B938" s="2"/>
      <c r="C938" s="2"/>
      <c r="D938" s="2"/>
      <c r="E938" s="2"/>
      <c r="F938" s="2"/>
      <c r="G938" s="3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3.8">
      <c r="A939" s="2"/>
      <c r="B939" s="2"/>
      <c r="C939" s="2"/>
      <c r="D939" s="2"/>
      <c r="E939" s="2"/>
      <c r="F939" s="2"/>
      <c r="G939" s="3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3.8">
      <c r="A940" s="2"/>
      <c r="B940" s="2"/>
      <c r="C940" s="2"/>
      <c r="D940" s="2"/>
      <c r="E940" s="2"/>
      <c r="F940" s="2"/>
      <c r="G940" s="3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3.8">
      <c r="A941" s="2"/>
      <c r="B941" s="2"/>
      <c r="C941" s="2"/>
      <c r="D941" s="2"/>
      <c r="E941" s="2"/>
      <c r="F941" s="2"/>
      <c r="G941" s="3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3.8">
      <c r="A942" s="2"/>
      <c r="B942" s="2"/>
      <c r="C942" s="2"/>
      <c r="D942" s="2"/>
      <c r="E942" s="2"/>
      <c r="F942" s="2"/>
      <c r="G942" s="3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3.8">
      <c r="A943" s="2"/>
      <c r="B943" s="2"/>
      <c r="C943" s="2"/>
      <c r="D943" s="2"/>
      <c r="E943" s="2"/>
      <c r="F943" s="2"/>
      <c r="G943" s="3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3.8">
      <c r="A944" s="2"/>
      <c r="B944" s="2"/>
      <c r="C944" s="2"/>
      <c r="D944" s="2"/>
      <c r="E944" s="2"/>
      <c r="F944" s="2"/>
      <c r="G944" s="3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3.8">
      <c r="A945" s="2"/>
      <c r="B945" s="2"/>
      <c r="C945" s="2"/>
      <c r="D945" s="2"/>
      <c r="E945" s="2"/>
      <c r="F945" s="2"/>
      <c r="G945" s="3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3.8">
      <c r="A946" s="2"/>
      <c r="B946" s="2"/>
      <c r="C946" s="2"/>
      <c r="D946" s="2"/>
      <c r="E946" s="2"/>
      <c r="F946" s="2"/>
      <c r="G946" s="3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3.8">
      <c r="A947" s="2"/>
      <c r="B947" s="2"/>
      <c r="C947" s="2"/>
      <c r="D947" s="2"/>
      <c r="E947" s="2"/>
      <c r="F947" s="2"/>
      <c r="G947" s="3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3.8">
      <c r="A948" s="2"/>
      <c r="B948" s="2"/>
      <c r="C948" s="2"/>
      <c r="D948" s="2"/>
      <c r="E948" s="2"/>
      <c r="F948" s="2"/>
      <c r="G948" s="3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3.8">
      <c r="A949" s="2"/>
      <c r="B949" s="2"/>
      <c r="C949" s="2"/>
      <c r="D949" s="2"/>
      <c r="E949" s="2"/>
      <c r="F949" s="2"/>
      <c r="G949" s="3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3.8">
      <c r="A950" s="2"/>
      <c r="B950" s="2"/>
      <c r="C950" s="2"/>
      <c r="D950" s="2"/>
      <c r="E950" s="2"/>
      <c r="F950" s="2"/>
      <c r="G950" s="3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3.8">
      <c r="A951" s="2"/>
      <c r="B951" s="2"/>
      <c r="C951" s="2"/>
      <c r="D951" s="2"/>
      <c r="E951" s="2"/>
      <c r="F951" s="2"/>
      <c r="G951" s="3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3.8">
      <c r="A952" s="2"/>
      <c r="B952" s="2"/>
      <c r="C952" s="2"/>
      <c r="D952" s="2"/>
      <c r="E952" s="2"/>
      <c r="F952" s="2"/>
      <c r="G952" s="3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3.8">
      <c r="A953" s="2"/>
      <c r="B953" s="2"/>
      <c r="C953" s="2"/>
      <c r="D953" s="2"/>
      <c r="E953" s="2"/>
      <c r="F953" s="2"/>
      <c r="G953" s="3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3.8">
      <c r="A954" s="2"/>
      <c r="B954" s="2"/>
      <c r="C954" s="2"/>
      <c r="D954" s="2"/>
      <c r="E954" s="2"/>
      <c r="F954" s="2"/>
      <c r="G954" s="3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3.8">
      <c r="A955" s="2"/>
      <c r="B955" s="2"/>
      <c r="C955" s="2"/>
      <c r="D955" s="2"/>
      <c r="E955" s="2"/>
      <c r="F955" s="2"/>
      <c r="G955" s="3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3.8">
      <c r="A956" s="2"/>
      <c r="B956" s="2"/>
      <c r="C956" s="2"/>
      <c r="D956" s="2"/>
      <c r="E956" s="2"/>
      <c r="F956" s="2"/>
      <c r="G956" s="3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3.8">
      <c r="A957" s="2"/>
      <c r="B957" s="2"/>
      <c r="C957" s="2"/>
      <c r="D957" s="2"/>
      <c r="E957" s="2"/>
      <c r="F957" s="2"/>
      <c r="G957" s="3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3.8">
      <c r="A958" s="2"/>
      <c r="B958" s="2"/>
      <c r="C958" s="2"/>
      <c r="D958" s="2"/>
      <c r="E958" s="2"/>
      <c r="F958" s="2"/>
      <c r="G958" s="3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3.8">
      <c r="A959" s="2"/>
      <c r="B959" s="2"/>
      <c r="C959" s="2"/>
      <c r="D959" s="2"/>
      <c r="E959" s="2"/>
      <c r="F959" s="2"/>
      <c r="G959" s="3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3.8">
      <c r="A960" s="2"/>
      <c r="B960" s="2"/>
      <c r="C960" s="2"/>
      <c r="D960" s="2"/>
      <c r="E960" s="2"/>
      <c r="F960" s="2"/>
      <c r="G960" s="3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3.8">
      <c r="A961" s="2"/>
      <c r="B961" s="2"/>
      <c r="C961" s="2"/>
      <c r="D961" s="2"/>
      <c r="E961" s="2"/>
      <c r="F961" s="2"/>
      <c r="G961" s="3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3.8">
      <c r="A962" s="2"/>
      <c r="B962" s="2"/>
      <c r="C962" s="2"/>
      <c r="D962" s="2"/>
      <c r="E962" s="2"/>
      <c r="F962" s="2"/>
      <c r="G962" s="3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3.8">
      <c r="A963" s="2"/>
      <c r="B963" s="2"/>
      <c r="C963" s="2"/>
      <c r="D963" s="2"/>
      <c r="E963" s="2"/>
      <c r="F963" s="2"/>
      <c r="G963" s="3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13.8">
      <c r="A964" s="2"/>
      <c r="B964" s="2"/>
      <c r="C964" s="2"/>
      <c r="D964" s="2"/>
      <c r="E964" s="2"/>
      <c r="F964" s="2"/>
      <c r="G964" s="3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13.8">
      <c r="A965" s="2"/>
      <c r="B965" s="2"/>
      <c r="C965" s="2"/>
      <c r="D965" s="2"/>
      <c r="E965" s="2"/>
      <c r="F965" s="2"/>
      <c r="G965" s="3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13.8">
      <c r="A966" s="2"/>
      <c r="B966" s="2"/>
      <c r="C966" s="2"/>
      <c r="D966" s="2"/>
      <c r="E966" s="2"/>
      <c r="F966" s="2"/>
      <c r="G966" s="3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13.8">
      <c r="A967" s="2"/>
      <c r="B967" s="2"/>
      <c r="C967" s="2"/>
      <c r="D967" s="2"/>
      <c r="E967" s="2"/>
      <c r="F967" s="2"/>
      <c r="G967" s="3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13.8">
      <c r="A968" s="2"/>
      <c r="B968" s="2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13.8">
      <c r="A969" s="2"/>
      <c r="B969" s="2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13.8">
      <c r="A970" s="2"/>
      <c r="B970" s="2"/>
      <c r="C970" s="2"/>
      <c r="D970" s="2"/>
      <c r="E970" s="2"/>
      <c r="F970" s="2"/>
      <c r="G970" s="3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13.8">
      <c r="A971" s="2"/>
      <c r="B971" s="2"/>
      <c r="C971" s="2"/>
      <c r="D971" s="2"/>
      <c r="E971" s="2"/>
      <c r="F971" s="2"/>
      <c r="G971" s="3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13.8">
      <c r="A972" s="2"/>
      <c r="B972" s="2"/>
      <c r="C972" s="2"/>
      <c r="D972" s="2"/>
      <c r="E972" s="2"/>
      <c r="F972" s="2"/>
      <c r="G972" s="3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13.8">
      <c r="A973" s="2"/>
      <c r="B973" s="2"/>
      <c r="C973" s="2"/>
      <c r="D973" s="2"/>
      <c r="E973" s="2"/>
      <c r="F973" s="2"/>
      <c r="G973" s="3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13.8">
      <c r="A974" s="2"/>
      <c r="B974" s="2"/>
      <c r="C974" s="2"/>
      <c r="D974" s="2"/>
      <c r="E974" s="2"/>
      <c r="F974" s="2"/>
      <c r="G974" s="3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13.8">
      <c r="A975" s="2"/>
      <c r="B975" s="2"/>
      <c r="C975" s="2"/>
      <c r="D975" s="2"/>
      <c r="E975" s="2"/>
      <c r="F975" s="2"/>
      <c r="G975" s="3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13.8">
      <c r="A976" s="2"/>
      <c r="B976" s="2"/>
      <c r="C976" s="2"/>
      <c r="D976" s="2"/>
      <c r="E976" s="2"/>
      <c r="F976" s="2"/>
      <c r="G976" s="3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13.8">
      <c r="A977" s="2"/>
      <c r="B977" s="2"/>
      <c r="C977" s="2"/>
      <c r="D977" s="2"/>
      <c r="E977" s="2"/>
      <c r="F977" s="2"/>
      <c r="G977" s="3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13.8">
      <c r="A978" s="2"/>
      <c r="B978" s="2"/>
      <c r="C978" s="2"/>
      <c r="D978" s="2"/>
      <c r="E978" s="2"/>
      <c r="F978" s="2"/>
      <c r="G978" s="3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13.8">
      <c r="A979" s="2"/>
      <c r="B979" s="2"/>
      <c r="C979" s="2"/>
      <c r="D979" s="2"/>
      <c r="E979" s="2"/>
      <c r="F979" s="2"/>
      <c r="G979" s="3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13.8">
      <c r="A980" s="2"/>
      <c r="B980" s="2"/>
      <c r="C980" s="2"/>
      <c r="D980" s="2"/>
      <c r="E980" s="2"/>
      <c r="F980" s="2"/>
      <c r="G980" s="3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13.8">
      <c r="A981" s="2"/>
      <c r="B981" s="2"/>
      <c r="C981" s="2"/>
      <c r="D981" s="2"/>
      <c r="E981" s="2"/>
      <c r="F981" s="2"/>
      <c r="G981" s="3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13.8">
      <c r="A982" s="2"/>
      <c r="B982" s="2"/>
      <c r="C982" s="2"/>
      <c r="D982" s="2"/>
      <c r="E982" s="2"/>
      <c r="F982" s="2"/>
      <c r="G982" s="3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13.8">
      <c r="A983" s="2"/>
      <c r="B983" s="2"/>
      <c r="C983" s="2"/>
      <c r="D983" s="2"/>
      <c r="E983" s="2"/>
      <c r="F983" s="2"/>
      <c r="G983" s="3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13.8">
      <c r="A984" s="2"/>
      <c r="B984" s="2"/>
      <c r="C984" s="2"/>
      <c r="D984" s="2"/>
      <c r="E984" s="2"/>
      <c r="F984" s="2"/>
      <c r="G984" s="3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13.8">
      <c r="A985" s="2"/>
      <c r="B985" s="2"/>
      <c r="C985" s="2"/>
      <c r="D985" s="2"/>
      <c r="E985" s="2"/>
      <c r="F985" s="2"/>
      <c r="G985" s="3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13.8">
      <c r="A986" s="2"/>
      <c r="B986" s="2"/>
      <c r="C986" s="2"/>
      <c r="D986" s="2"/>
      <c r="E986" s="2"/>
      <c r="F986" s="2"/>
      <c r="G986" s="3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13.8">
      <c r="A987" s="2"/>
      <c r="B987" s="2"/>
      <c r="C987" s="2"/>
      <c r="D987" s="2"/>
      <c r="E987" s="2"/>
      <c r="F987" s="2"/>
      <c r="G987" s="3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13.8">
      <c r="A988" s="2"/>
      <c r="B988" s="2"/>
      <c r="C988" s="2"/>
      <c r="D988" s="2"/>
      <c r="E988" s="2"/>
      <c r="F988" s="2"/>
      <c r="G988" s="3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13.8">
      <c r="A989" s="2"/>
      <c r="B989" s="2"/>
      <c r="C989" s="2"/>
      <c r="D989" s="2"/>
      <c r="E989" s="2"/>
      <c r="F989" s="2"/>
      <c r="G989" s="3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13.8">
      <c r="A990" s="2"/>
      <c r="B990" s="2"/>
      <c r="C990" s="2"/>
      <c r="D990" s="2"/>
      <c r="E990" s="2"/>
      <c r="F990" s="2"/>
      <c r="G990" s="3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13.8">
      <c r="A991" s="2"/>
      <c r="B991" s="2"/>
      <c r="C991" s="2"/>
      <c r="D991" s="2"/>
      <c r="E991" s="2"/>
      <c r="F991" s="2"/>
      <c r="G991" s="3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13.8">
      <c r="A992" s="2"/>
      <c r="B992" s="2"/>
      <c r="C992" s="2"/>
      <c r="D992" s="2"/>
      <c r="E992" s="2"/>
      <c r="F992" s="2"/>
      <c r="G992" s="3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13.8">
      <c r="A993" s="2"/>
      <c r="B993" s="2"/>
      <c r="C993" s="2"/>
      <c r="D993" s="2"/>
      <c r="E993" s="2"/>
      <c r="F993" s="2"/>
      <c r="G993" s="3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13.8">
      <c r="A994" s="2"/>
      <c r="B994" s="2"/>
      <c r="C994" s="2"/>
      <c r="D994" s="2"/>
      <c r="E994" s="2"/>
      <c r="F994" s="2"/>
      <c r="G994" s="3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13.8">
      <c r="A995" s="2"/>
      <c r="B995" s="2"/>
      <c r="C995" s="2"/>
      <c r="D995" s="2"/>
      <c r="E995" s="2"/>
      <c r="F995" s="2"/>
      <c r="G995" s="3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13.8">
      <c r="A996" s="2"/>
      <c r="B996" s="2"/>
      <c r="C996" s="2"/>
      <c r="D996" s="2"/>
      <c r="E996" s="2"/>
      <c r="F996" s="2"/>
      <c r="G996" s="3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13.8">
      <c r="A997" s="2"/>
      <c r="B997" s="2"/>
      <c r="C997" s="2"/>
      <c r="D997" s="2"/>
      <c r="E997" s="2"/>
      <c r="F997" s="2"/>
      <c r="G997" s="3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ht="13.8">
      <c r="A998" s="2"/>
      <c r="B998" s="2"/>
      <c r="C998" s="2"/>
      <c r="D998" s="2"/>
      <c r="E998" s="2"/>
      <c r="F998" s="2"/>
      <c r="G998" s="3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ht="13.8">
      <c r="A999" s="2"/>
      <c r="B999" s="2"/>
      <c r="C999" s="2"/>
      <c r="D999" s="2"/>
      <c r="E999" s="2"/>
      <c r="F999" s="2"/>
      <c r="G999" s="3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ht="13.8">
      <c r="A1000" s="2"/>
      <c r="B1000" s="2"/>
      <c r="C1000" s="2"/>
      <c r="D1000" s="2"/>
      <c r="E1000" s="2"/>
      <c r="F1000" s="2"/>
      <c r="G1000" s="3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  <row r="1001" spans="1:17" ht="13.8">
      <c r="A1001" s="2"/>
      <c r="B1001" s="2"/>
      <c r="C1001" s="2"/>
      <c r="D1001" s="2"/>
      <c r="E1001" s="2"/>
      <c r="F1001" s="2"/>
      <c r="G1001" s="3"/>
      <c r="H1001" s="2"/>
      <c r="I1001" s="2"/>
      <c r="J1001" s="2"/>
      <c r="K1001" s="2"/>
      <c r="L1001" s="2"/>
      <c r="M1001" s="2"/>
      <c r="N1001" s="2"/>
      <c r="O1001" s="2"/>
      <c r="P1001" s="2"/>
      <c r="Q1001" s="2"/>
    </row>
    <row r="1002" spans="1:17" ht="13.8">
      <c r="A1002" s="2"/>
      <c r="B1002" s="2"/>
      <c r="C1002" s="2"/>
      <c r="D1002" s="2"/>
      <c r="E1002" s="2"/>
      <c r="F1002" s="2"/>
      <c r="G1002" s="3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 ht="13.8">
      <c r="A1003" s="2"/>
      <c r="B1003" s="2"/>
      <c r="C1003" s="2"/>
      <c r="D1003" s="2"/>
      <c r="E1003" s="2"/>
      <c r="F1003" s="2"/>
      <c r="G1003" s="3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 ht="13.8">
      <c r="A1004" s="2"/>
      <c r="B1004" s="2"/>
      <c r="C1004" s="2"/>
      <c r="D1004" s="2"/>
      <c r="E1004" s="2"/>
      <c r="F1004" s="2"/>
      <c r="G1004" s="3"/>
      <c r="H1004" s="2"/>
      <c r="I1004" s="2"/>
      <c r="J1004" s="2"/>
      <c r="K1004" s="2"/>
      <c r="L1004" s="2"/>
      <c r="M1004" s="2"/>
      <c r="N1004" s="2"/>
      <c r="O1004" s="2"/>
      <c r="P1004" s="2"/>
      <c r="Q1004" s="2"/>
    </row>
    <row r="1005" spans="1:17" ht="13.8">
      <c r="A1005" s="2"/>
      <c r="B1005" s="2"/>
      <c r="C1005" s="2"/>
      <c r="D1005" s="2"/>
      <c r="E1005" s="2"/>
      <c r="F1005" s="2"/>
      <c r="G1005" s="3"/>
      <c r="H1005" s="2"/>
      <c r="I1005" s="2"/>
      <c r="J1005" s="2"/>
      <c r="K1005" s="2"/>
      <c r="L1005" s="2"/>
      <c r="M1005" s="2"/>
      <c r="N1005" s="2"/>
      <c r="O1005" s="2"/>
      <c r="P1005" s="2"/>
      <c r="Q1005" s="2"/>
    </row>
    <row r="1006" spans="1:17" ht="13.8">
      <c r="A1006" s="2"/>
      <c r="B1006" s="2"/>
      <c r="C1006" s="2"/>
      <c r="D1006" s="2"/>
      <c r="E1006" s="2"/>
      <c r="F1006" s="2"/>
      <c r="G1006" s="3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 ht="13.8">
      <c r="A1007" s="2"/>
      <c r="B1007" s="2"/>
      <c r="C1007" s="2"/>
      <c r="D1007" s="2"/>
      <c r="E1007" s="2"/>
      <c r="F1007" s="2"/>
      <c r="G1007" s="3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 ht="13.8">
      <c r="A1008" s="2"/>
      <c r="B1008" s="2"/>
      <c r="C1008" s="2"/>
      <c r="D1008" s="2"/>
      <c r="E1008" s="2"/>
      <c r="F1008" s="2"/>
      <c r="G1008" s="3"/>
      <c r="H1008" s="2"/>
      <c r="I1008" s="2"/>
      <c r="J1008" s="2"/>
      <c r="K1008" s="2"/>
      <c r="L1008" s="2"/>
      <c r="M1008" s="2"/>
      <c r="N1008" s="2"/>
      <c r="O1008" s="2"/>
      <c r="P1008" s="2"/>
      <c r="Q1008" s="2"/>
    </row>
    <row r="1009" spans="1:17" ht="13.8">
      <c r="A1009" s="2"/>
      <c r="B1009" s="2"/>
      <c r="C1009" s="2"/>
      <c r="D1009" s="2"/>
      <c r="E1009" s="2"/>
      <c r="F1009" s="2"/>
      <c r="G1009" s="3"/>
      <c r="H1009" s="2"/>
      <c r="I1009" s="2"/>
      <c r="J1009" s="2"/>
      <c r="K1009" s="2"/>
      <c r="L1009" s="2"/>
      <c r="M1009" s="2"/>
      <c r="N1009" s="2"/>
      <c r="O1009" s="2"/>
      <c r="P1009" s="2"/>
      <c r="Q1009" s="2"/>
    </row>
    <row r="1010" spans="1:17" ht="13.8">
      <c r="A1010" s="2"/>
      <c r="B1010" s="2"/>
      <c r="C1010" s="2"/>
      <c r="D1010" s="2"/>
      <c r="E1010" s="2"/>
      <c r="F1010" s="2"/>
      <c r="G1010" s="3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 ht="13.8">
      <c r="A1011" s="2"/>
      <c r="B1011" s="2"/>
      <c r="C1011" s="2"/>
      <c r="D1011" s="2"/>
      <c r="E1011" s="2"/>
      <c r="F1011" s="2"/>
      <c r="G1011" s="3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</sheetData>
  <mergeCells count="12">
    <mergeCell ref="A10:B10"/>
    <mergeCell ref="A13:B13"/>
    <mergeCell ref="A15:B15"/>
    <mergeCell ref="A17:B17"/>
    <mergeCell ref="A19:B19"/>
    <mergeCell ref="A21:B21"/>
    <mergeCell ref="A2:D2"/>
    <mergeCell ref="A3:D3"/>
    <mergeCell ref="A4:D4"/>
    <mergeCell ref="A5:D5"/>
    <mergeCell ref="A6:D6"/>
    <mergeCell ref="A7:D7"/>
  </mergeCells>
  <pageMargins left="0.7" right="0.7" top="0.75" bottom="0.75" header="0.3" footer="0.3"/>
  <drawing r:id="rId1"/>
  <mc:AlternateContent xmlns:mc="http://schemas.openxmlformats.org/markup-compatibility/2006">
    <mc:Choice Requires="v">
      <legacyDrawing r:id="rId2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Marianela</cp:lastModifiedBy>
  <dcterms:created xsi:type="dcterms:W3CDTF">2023-02-22T18:10:54Z</dcterms:created>
  <dcterms:modified xsi:type="dcterms:W3CDTF">2023-02-22T18:11:37Z</dcterms:modified>
</cp:coreProperties>
</file>