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0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9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s_1\CONTRALORIA 2020\INFORME MIDEPLAN\"/>
    </mc:Choice>
  </mc:AlternateContent>
  <xr:revisionPtr revIDLastSave="0" documentId="13_ncr:81_{6B6722A5-96C4-408E-8AC2-D0462D1B0D85}" xr6:coauthVersionLast="45" xr6:coauthVersionMax="45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Consultas" sheetId="1" r:id="rId1"/>
    <sheet name="Inconformidades Externas" sheetId="2" r:id="rId2"/>
    <sheet name="Origen Inconformidades Externas" sheetId="3" r:id="rId3"/>
    <sheet name="Inconformidades Internas" sheetId="4" r:id="rId4"/>
    <sheet name="Origen Inconformidades Internas" sheetId="5" r:id="rId5"/>
  </sheets>
  <calcPr calcId="191029"/>
  <customWorkbookViews>
    <customWorkbookView name="HP - Vista personalizada" guid="{C6B64476-6D89-491E-BE86-C0F616374400}" mergeInterval="0" personalView="1" maximized="1" xWindow="-8" yWindow="-8" windowWidth="1382" windowHeight="744" activeSheetId="3"/>
    <customWorkbookView name="Adela Chaverri Tapia - Vista personalizada" guid="{FDD3A569-AE8D-45FA-9859-E14E33B13118}" mergeInterval="0" personalView="1" maximized="1" xWindow="-8" yWindow="-8" windowWidth="1382" windowHeight="744" activeSheetId="5"/>
    <customWorkbookView name="Silvia Alejandra Calder�n Uma�a - Vista personalizada" guid="{53C7C10F-22E6-4166-A83B-DEF9C96D4D67}" mergeInterval="0" personalView="1" maximized="1" xWindow="-9" yWindow="-9" windowWidth="1938" windowHeight="1048" activeSheetId="4"/>
    <customWorkbookView name="Ministerio de Planificación Nacional y Política E. - Vista personalizada" guid="{D594767A-41B6-4B4D-8151-8B0C0090EE1A}" mergeInterval="0" personalView="1" maximized="1" windowWidth="1916" windowHeight="750" activeSheetId="4"/>
    <customWorkbookView name="Jenny Chavarria Barquero - Vista personalizada" guid="{7B976786-1131-467B-B57F-757BBCC2260C}" mergeInterval="0" personalView="1" maximized="1" xWindow="-8" yWindow="-8" windowWidth="1936" windowHeight="1176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3" l="1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D33" i="3" l="1"/>
  <c r="E8" i="3" s="1"/>
  <c r="F15" i="2"/>
  <c r="E15" i="2"/>
  <c r="K15" i="2" s="1"/>
  <c r="G107" i="2"/>
  <c r="J107" i="2" s="1"/>
  <c r="K105" i="2"/>
  <c r="G105" i="2"/>
  <c r="J105" i="2" s="1"/>
  <c r="I105" i="2"/>
  <c r="G106" i="2"/>
  <c r="J106" i="2" s="1"/>
  <c r="G104" i="2"/>
  <c r="J104" i="2" s="1"/>
  <c r="G103" i="2"/>
  <c r="J103" i="2" s="1"/>
  <c r="G102" i="2"/>
  <c r="J102" i="2" s="1"/>
  <c r="J100" i="2"/>
  <c r="I100" i="2"/>
  <c r="K100" i="2"/>
  <c r="K99" i="2"/>
  <c r="G99" i="2"/>
  <c r="J99" i="2" s="1"/>
  <c r="I99" i="2"/>
  <c r="N71" i="2"/>
  <c r="K79" i="2"/>
  <c r="G79" i="2"/>
  <c r="J79" i="2" s="1"/>
  <c r="I79" i="2"/>
  <c r="K77" i="2"/>
  <c r="G77" i="2"/>
  <c r="J77" i="2" s="1"/>
  <c r="I77" i="2"/>
  <c r="K72" i="2"/>
  <c r="G72" i="2"/>
  <c r="J72" i="2" s="1"/>
  <c r="I72" i="2"/>
  <c r="K68" i="2"/>
  <c r="G68" i="2"/>
  <c r="J68" i="2" s="1"/>
  <c r="I68" i="2"/>
  <c r="G65" i="2"/>
  <c r="J65" i="2" s="1"/>
  <c r="G66" i="2"/>
  <c r="J66" i="2" s="1"/>
  <c r="G67" i="2"/>
  <c r="J67" i="2" s="1"/>
  <c r="G69" i="2"/>
  <c r="J69" i="2" s="1"/>
  <c r="G70" i="2"/>
  <c r="J70" i="2" s="1"/>
  <c r="G71" i="2"/>
  <c r="J71" i="2" s="1"/>
  <c r="J73" i="2"/>
  <c r="G74" i="2"/>
  <c r="J74" i="2" s="1"/>
  <c r="G75" i="2"/>
  <c r="J75" i="2" s="1"/>
  <c r="G76" i="2"/>
  <c r="J76" i="2" s="1"/>
  <c r="G78" i="2"/>
  <c r="J78" i="2" s="1"/>
  <c r="G80" i="2"/>
  <c r="J80" i="2" s="1"/>
  <c r="G81" i="2"/>
  <c r="J81" i="2" s="1"/>
  <c r="G82" i="2"/>
  <c r="J82" i="2" s="1"/>
  <c r="G83" i="2"/>
  <c r="J83" i="2" s="1"/>
  <c r="G84" i="2"/>
  <c r="J84" i="2" s="1"/>
  <c r="G85" i="2"/>
  <c r="J85" i="2" s="1"/>
  <c r="G86" i="2"/>
  <c r="J86" i="2" s="1"/>
  <c r="G87" i="2"/>
  <c r="J87" i="2" s="1"/>
  <c r="G88" i="2"/>
  <c r="J88" i="2" s="1"/>
  <c r="G89" i="2"/>
  <c r="J89" i="2" s="1"/>
  <c r="G90" i="2"/>
  <c r="J90" i="2" s="1"/>
  <c r="J91" i="2"/>
  <c r="G92" i="2"/>
  <c r="J92" i="2" s="1"/>
  <c r="G93" i="2"/>
  <c r="J93" i="2" s="1"/>
  <c r="G94" i="2"/>
  <c r="J94" i="2" s="1"/>
  <c r="G95" i="2"/>
  <c r="J95" i="2" s="1"/>
  <c r="G96" i="2"/>
  <c r="J96" i="2" s="1"/>
  <c r="G97" i="2"/>
  <c r="J97" i="2" s="1"/>
  <c r="G98" i="2"/>
  <c r="J98" i="2" s="1"/>
  <c r="G101" i="2"/>
  <c r="J101" i="2" s="1"/>
  <c r="G64" i="2"/>
  <c r="J64" i="2" s="1"/>
  <c r="I63" i="2"/>
  <c r="J63" i="2"/>
  <c r="K63" i="2"/>
  <c r="I64" i="2"/>
  <c r="K64" i="2"/>
  <c r="I65" i="2"/>
  <c r="K65" i="2"/>
  <c r="I66" i="2"/>
  <c r="K66" i="2"/>
  <c r="I67" i="2"/>
  <c r="K67" i="2"/>
  <c r="I69" i="2"/>
  <c r="K69" i="2"/>
  <c r="I70" i="2"/>
  <c r="K70" i="2"/>
  <c r="I71" i="2"/>
  <c r="K71" i="2"/>
  <c r="I73" i="2"/>
  <c r="K73" i="2"/>
  <c r="I74" i="2"/>
  <c r="K74" i="2"/>
  <c r="I75" i="2"/>
  <c r="K75" i="2"/>
  <c r="I76" i="2"/>
  <c r="K76" i="2"/>
  <c r="I78" i="2"/>
  <c r="K78" i="2"/>
  <c r="I80" i="2"/>
  <c r="K80" i="2"/>
  <c r="I81" i="2"/>
  <c r="K81" i="2"/>
  <c r="I82" i="2"/>
  <c r="K82" i="2"/>
  <c r="I83" i="2"/>
  <c r="K83" i="2"/>
  <c r="I84" i="2"/>
  <c r="K84" i="2"/>
  <c r="I85" i="2"/>
  <c r="K85" i="2"/>
  <c r="I86" i="2"/>
  <c r="K86" i="2"/>
  <c r="I87" i="2"/>
  <c r="K87" i="2"/>
  <c r="I88" i="2"/>
  <c r="K88" i="2"/>
  <c r="I89" i="2"/>
  <c r="K89" i="2"/>
  <c r="I90" i="2"/>
  <c r="K90" i="2"/>
  <c r="I91" i="2"/>
  <c r="K91" i="2"/>
  <c r="I92" i="2"/>
  <c r="K92" i="2"/>
  <c r="I93" i="2"/>
  <c r="K93" i="2"/>
  <c r="I94" i="2"/>
  <c r="K94" i="2"/>
  <c r="I95" i="2"/>
  <c r="K95" i="2"/>
  <c r="I96" i="2"/>
  <c r="K96" i="2"/>
  <c r="I97" i="2"/>
  <c r="K97" i="2"/>
  <c r="I98" i="2"/>
  <c r="K98" i="2"/>
  <c r="I101" i="2"/>
  <c r="K101" i="2"/>
  <c r="I102" i="2"/>
  <c r="K102" i="2"/>
  <c r="I103" i="2"/>
  <c r="K103" i="2"/>
  <c r="I104" i="2"/>
  <c r="K104" i="2"/>
  <c r="I106" i="2"/>
  <c r="K106" i="2"/>
  <c r="I107" i="2"/>
  <c r="K107" i="2"/>
  <c r="E108" i="2"/>
  <c r="F108" i="2"/>
  <c r="H108" i="2"/>
  <c r="G12" i="2"/>
  <c r="G13" i="2"/>
  <c r="J13" i="2" s="1"/>
  <c r="G14" i="2"/>
  <c r="J14" i="2" s="1"/>
  <c r="G11" i="2"/>
  <c r="G15" i="2" s="1"/>
  <c r="I13" i="2"/>
  <c r="K13" i="2"/>
  <c r="I14" i="2"/>
  <c r="K14" i="2"/>
  <c r="I15" i="2" l="1"/>
  <c r="J15" i="2"/>
  <c r="G108" i="2"/>
  <c r="J108" i="2" s="1"/>
  <c r="I108" i="2"/>
  <c r="K108" i="2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D61" i="1" l="1"/>
  <c r="C61" i="1"/>
  <c r="E10" i="1"/>
  <c r="E9" i="1"/>
  <c r="E8" i="1"/>
  <c r="E61" i="1" l="1"/>
  <c r="K30" i="2"/>
  <c r="J30" i="2"/>
  <c r="I30" i="2"/>
  <c r="K29" i="2"/>
  <c r="J29" i="2"/>
  <c r="I29" i="2"/>
  <c r="K12" i="2"/>
  <c r="J12" i="2"/>
  <c r="I12" i="2"/>
  <c r="K11" i="2"/>
  <c r="J11" i="2"/>
  <c r="I11" i="2"/>
  <c r="H48" i="2" l="1"/>
  <c r="G48" i="2"/>
  <c r="F48" i="2"/>
  <c r="E48" i="2"/>
  <c r="K47" i="2"/>
  <c r="J47" i="2"/>
  <c r="I47" i="2"/>
  <c r="K46" i="2"/>
  <c r="J46" i="2"/>
  <c r="I46" i="2"/>
  <c r="K48" i="2" l="1"/>
  <c r="I48" i="2"/>
  <c r="J48" i="2"/>
  <c r="I62" i="2" l="1"/>
  <c r="J62" i="2"/>
  <c r="K62" i="2"/>
  <c r="H31" i="2" l="1"/>
  <c r="G31" i="2"/>
  <c r="F31" i="2"/>
  <c r="E31" i="2"/>
  <c r="J31" i="2" l="1"/>
  <c r="K31" i="2"/>
  <c r="I31" i="2"/>
</calcChain>
</file>

<file path=xl/sharedStrings.xml><?xml version="1.0" encoding="utf-8"?>
<sst xmlns="http://schemas.openxmlformats.org/spreadsheetml/2006/main" count="369" uniqueCount="169">
  <si>
    <t xml:space="preserve">Periodo: </t>
  </si>
  <si>
    <t>Dependencia:</t>
  </si>
  <si>
    <t>Institución:</t>
  </si>
  <si>
    <t>Contraloría de Servicios</t>
  </si>
  <si>
    <t>No.</t>
  </si>
  <si>
    <t>Tabla 1</t>
  </si>
  <si>
    <t>Cantidad de consultas registradas en el año por la CS</t>
  </si>
  <si>
    <t>Total Recibidas</t>
  </si>
  <si>
    <t>Total Resueltas</t>
  </si>
  <si>
    <t>TOTAL</t>
  </si>
  <si>
    <t>Detalle de la inconformidad en forma concreta</t>
  </si>
  <si>
    <t>Tabla 3</t>
  </si>
  <si>
    <t>Términos Relativos</t>
  </si>
  <si>
    <t>Tabla 4</t>
  </si>
  <si>
    <t>Tabla 6</t>
  </si>
  <si>
    <t>Total en Proceso</t>
  </si>
  <si>
    <t>Porcentaje en Proceso</t>
  </si>
  <si>
    <t xml:space="preserve">3. En caso de insertar filas adicionales que se requieran, por favor copiar la fórmula para generar los datos de manera automática. </t>
  </si>
  <si>
    <t>Porcentaje de Consultas Resueltas</t>
  </si>
  <si>
    <t>Porcentaje Resueltas</t>
  </si>
  <si>
    <t>Tabla 8</t>
  </si>
  <si>
    <t>Tabla 7</t>
  </si>
  <si>
    <t>Total Relativo</t>
  </si>
  <si>
    <t xml:space="preserve">Cantidad de inconformidades presentadas por las personas usuarias externas (Subdimensión Instalaciones) </t>
  </si>
  <si>
    <t xml:space="preserve">Cantidad de inconformidades presentadas por las personas usuarias externas (Subdimensión Otras) </t>
  </si>
  <si>
    <t xml:space="preserve">Cantidad de inconformidades presentadas por las personas usuarias externas (Subdimensión Atención a la persona usuaria) </t>
  </si>
  <si>
    <t xml:space="preserve">Cantidad de inconformidades presentadas por las personas usuarias externas (Subdimensión Tramitología y gestión de procesos) </t>
  </si>
  <si>
    <t>Total 
Recibidas</t>
  </si>
  <si>
    <t>Total 
Resueltas</t>
  </si>
  <si>
    <t>2. Al borrar de la tabla las filas que no se van a utilizar, tener el cuidado de no eliminar la fila "TOTAL", que contiene las fórmulas para generar estos resultados absolutos y relativos de manera automática.</t>
  </si>
  <si>
    <r>
      <t xml:space="preserve">TOTAL </t>
    </r>
    <r>
      <rPr>
        <b/>
        <vertAlign val="superscript"/>
        <sz val="10"/>
        <rFont val="Book Antiqua"/>
        <family val="1"/>
      </rPr>
      <t>4/</t>
    </r>
  </si>
  <si>
    <t>Detalle de la consulta en forma concreta</t>
  </si>
  <si>
    <t xml:space="preserve">1. Por favor borrar las filas que no contienen información, para no generar este error (#¡DIV/0!), ya que cada fila cuenta con la fórmula que calcula el porcentaje de manera automática.  </t>
  </si>
  <si>
    <t xml:space="preserve">3. En caso de insertar filas adicionales que se requieran, por favor copiar la fórmula para generar el porcentaje de manera automática. </t>
  </si>
  <si>
    <t>Términos Absolutos***</t>
  </si>
  <si>
    <t>Porcentaje que No fueron Resueltas</t>
  </si>
  <si>
    <t>Notas importantes a considerar:</t>
  </si>
  <si>
    <t xml:space="preserve">3. Por favor borrar las filas que no contienen información, para no generar este error (#¡DIV/0!), ya que cada fila cuenta con la fórmula que calcula los porcentajes de manera automática.  </t>
  </si>
  <si>
    <t xml:space="preserve">5. En caso de insertar filas adicionales que se requieran, por favor copiar la fórmula para generar los porcentajes de manera automática. </t>
  </si>
  <si>
    <t>1. Las dos columnas que aparecen con los símbolos (* ) (**), por favor deben ser completadas con lo que se solicita en cada una de ellas, sin excepción alguna. En el caso de la casilla con **, se le recuerda utilizar el listado que usted indicó en el Capítulo II del Informe.</t>
  </si>
  <si>
    <t>2. En la columna que aparece con el símbolo (***), recordar que la sumatoria del Total de Resueltas, en Proceso y las que No fueron Resueltas debe cerrar numéricamente con el Total de Recibidas.</t>
  </si>
  <si>
    <t>Origen de las Inconformidades Externas</t>
  </si>
  <si>
    <t>Total Absoluto*</t>
  </si>
  <si>
    <t>Bien o Servicio Institucional**</t>
  </si>
  <si>
    <t xml:space="preserve">Notas importantes a considerar: </t>
  </si>
  <si>
    <t>2. Al borrar de la tabla las filas que no se van a utilizar, tener el cuidado de no eliminar la fila "TOTAL" que contiene la fórmula para generar este resultado de manera porcentual y automática.</t>
  </si>
  <si>
    <t>4. Al borrar de la tabla las filas que no se van a utilizar, tener el cuidado de no eliminar la fila "TOTAL" que contiene las fórmulas para generar estos resultados de manera porcentual y automática.</t>
  </si>
  <si>
    <t xml:space="preserve">
Bien o Servicio Institucional**</t>
  </si>
  <si>
    <t>Unidad Organizacional (según organigrama vigente)*</t>
  </si>
  <si>
    <t>1. Las tres columnas que aparecen con el símbolo *, se completan recopilando la información que se detalló en estas temáticas en las tablas 2, 3, 4, 5, 6 y 7, sumando las cantidades independientes por subdimensión, para determinar el total que genera cada unidad organizacional y cuáles son los bienes o servicios con mayores limitantes, a los cuales el Jerarca debe prestarles la atención pertinente.</t>
  </si>
  <si>
    <r>
      <rPr>
        <b/>
        <vertAlign val="superscript"/>
        <sz val="9"/>
        <rFont val="Book Antiqua"/>
        <family val="1"/>
      </rPr>
      <t xml:space="preserve"> 4/ </t>
    </r>
    <r>
      <rPr>
        <b/>
        <sz val="9"/>
        <rFont val="Book Antiqua"/>
        <family val="1"/>
      </rPr>
      <t>Es importante recordar que este TOTAL corresponde a la sumatoria de cada Total de Inconformidades Externas Recibidas por Subdimensión, detallado en las anteriores tablas 2, 3, 4, 5, 6 y 7.</t>
    </r>
  </si>
  <si>
    <t>Bien o Servicio Institucional*</t>
  </si>
  <si>
    <t>Total que No fueron Resueltas</t>
  </si>
  <si>
    <t xml:space="preserve">Total que No fueron Resueltas </t>
  </si>
  <si>
    <t>Áreas Públicas</t>
  </si>
  <si>
    <t>Aceras</t>
  </si>
  <si>
    <t>Alcaldía Municipal</t>
  </si>
  <si>
    <t>Aseo de Vías</t>
  </si>
  <si>
    <t>Atención al Cliente en cuanto a quejas, consultas o inconformidades</t>
  </si>
  <si>
    <t>Bacheo</t>
  </si>
  <si>
    <t>Basuras Resindencial</t>
  </si>
  <si>
    <t>Basura Comercial</t>
  </si>
  <si>
    <t>Basura No Tradicional</t>
  </si>
  <si>
    <t>Cementerio</t>
  </si>
  <si>
    <t>Cobros Municipales</t>
  </si>
  <si>
    <t>Control Fiscal y Urbano</t>
  </si>
  <si>
    <t>Cordones de Caño</t>
  </si>
  <si>
    <t>Corredores Accesibles</t>
  </si>
  <si>
    <t>Corta de árboles</t>
  </si>
  <si>
    <t>Declaraciones</t>
  </si>
  <si>
    <t>Demarcación Víal Horizontal</t>
  </si>
  <si>
    <t>Demarcación Vertical</t>
  </si>
  <si>
    <t>Desarrrollo Territorial</t>
  </si>
  <si>
    <t>Equidad y Género</t>
  </si>
  <si>
    <t>Gestión de Servicios e Ingresos</t>
  </si>
  <si>
    <t>Inconformidades Ley 8220</t>
  </si>
  <si>
    <t>Inspección de Aceras</t>
  </si>
  <si>
    <t>Inspección de Construcciones</t>
  </si>
  <si>
    <t>Inspección de Lotes Baldíos</t>
  </si>
  <si>
    <t>Inspección de Patentes</t>
  </si>
  <si>
    <t>Invasión de Áreas Públicas</t>
  </si>
  <si>
    <t>Limpieza de Alcantarillas</t>
  </si>
  <si>
    <t>Limpieza de Aseo y Vías</t>
  </si>
  <si>
    <t>Gestión Víal</t>
  </si>
  <si>
    <t>Obras Menores</t>
  </si>
  <si>
    <t>Obstrucción de Vías (aceras o calles)</t>
  </si>
  <si>
    <t>Pagos de Impuestos</t>
  </si>
  <si>
    <t>Pagos por Conectividad</t>
  </si>
  <si>
    <t>Parques Públicos</t>
  </si>
  <si>
    <t>Permiso de Construcción</t>
  </si>
  <si>
    <t>Personal de la PM</t>
  </si>
  <si>
    <t>Policía de Tránsito</t>
  </si>
  <si>
    <t>Policía Municipal</t>
  </si>
  <si>
    <t>Reparación de Vías</t>
  </si>
  <si>
    <t>Reductores de Velocidad</t>
  </si>
  <si>
    <t>Recolección de Residuos</t>
  </si>
  <si>
    <t>Reposición de parillas metálicas</t>
  </si>
  <si>
    <t>Seguridad Ciudadana</t>
  </si>
  <si>
    <t>Servicio al Cliente</t>
  </si>
  <si>
    <t>Reciclaje</t>
  </si>
  <si>
    <t>Servicios Tributarios</t>
  </si>
  <si>
    <t>Sito Web</t>
  </si>
  <si>
    <t>Tributación y Catastro</t>
  </si>
  <si>
    <t>Uso de Suelo</t>
  </si>
  <si>
    <t>Gestión Ambiental</t>
  </si>
  <si>
    <t>Recarpeteo de Vías</t>
  </si>
  <si>
    <t>Policía de Tránsito Servicio al cliente</t>
  </si>
  <si>
    <t>Personal de la PM Servicios al cliente</t>
  </si>
  <si>
    <t>Atención al cliente en cuanto a quejas, consultas e información.</t>
  </si>
  <si>
    <t>Varias</t>
  </si>
  <si>
    <t>Varios</t>
  </si>
  <si>
    <t>Alquiler de nichos</t>
  </si>
  <si>
    <t>Plataforma de Servicios</t>
  </si>
  <si>
    <t>Trámites</t>
  </si>
  <si>
    <t>Inconformidades Ley 7600</t>
  </si>
  <si>
    <t xml:space="preserve">Cementerio </t>
  </si>
  <si>
    <t>Desarrollo Territorial</t>
  </si>
  <si>
    <t xml:space="preserve"> </t>
  </si>
  <si>
    <t>Limpieza de áreas</t>
  </si>
  <si>
    <t>Aceras en mal estado</t>
  </si>
  <si>
    <t>Limpieza de Vías y Sitios Públicos</t>
  </si>
  <si>
    <t>Residuos Sólidos</t>
  </si>
  <si>
    <t>Boletas</t>
  </si>
  <si>
    <t>Estacionamiento Autorizado</t>
  </si>
  <si>
    <t>Parquímetros</t>
  </si>
  <si>
    <t>Construcción de Alcantarillados Pluviales</t>
  </si>
  <si>
    <t>Alcantarillado</t>
  </si>
  <si>
    <t>Contaminación Sónica</t>
  </si>
  <si>
    <t>Policía Municipal y Control Fiscal y Urbanos</t>
  </si>
  <si>
    <t>Atención a usuarios</t>
  </si>
  <si>
    <t>Aseo de Vías y Ambiente</t>
  </si>
  <si>
    <t>Corta de Árboles</t>
  </si>
  <si>
    <t>Criterios Jurídicos</t>
  </si>
  <si>
    <t>Asesoría Jurídica</t>
  </si>
  <si>
    <t>Consulta</t>
  </si>
  <si>
    <t>Demarcación</t>
  </si>
  <si>
    <t>Demarcación Víal Vertical</t>
  </si>
  <si>
    <t>Atención a usuarios construcciones</t>
  </si>
  <si>
    <t>Atención Usuarios Ambiente</t>
  </si>
  <si>
    <t xml:space="preserve">Atención Usuarios </t>
  </si>
  <si>
    <t>Atención a Usuarios</t>
  </si>
  <si>
    <t>Lotes con maleza y basura</t>
  </si>
  <si>
    <t>Inspecciones de Patentes</t>
  </si>
  <si>
    <t>Obras</t>
  </si>
  <si>
    <t>Obstrucciones</t>
  </si>
  <si>
    <t>Dirección Financiera</t>
  </si>
  <si>
    <t>Recarpeteo de Calles</t>
  </si>
  <si>
    <t>Reductores</t>
  </si>
  <si>
    <t>Reparación o repocisión</t>
  </si>
  <si>
    <t>Sección TI</t>
  </si>
  <si>
    <t>Seguridad Víal</t>
  </si>
  <si>
    <t>Usuarios</t>
  </si>
  <si>
    <t>Inconformidad</t>
  </si>
  <si>
    <t>TI</t>
  </si>
  <si>
    <t>Inconformidades.</t>
  </si>
  <si>
    <t>Denuncia</t>
  </si>
  <si>
    <t>Vice Alcaldía</t>
  </si>
  <si>
    <t>Ambiente</t>
  </si>
  <si>
    <t>Comunicación Institucional</t>
  </si>
  <si>
    <t>Vice Alcaldía Municipal</t>
  </si>
  <si>
    <t>Gestión Talento Humano</t>
  </si>
  <si>
    <t>Igualdad Equidad y Género</t>
  </si>
  <si>
    <t>Intermediación Laboral</t>
  </si>
  <si>
    <t>Mercado</t>
  </si>
  <si>
    <t>Plataforma</t>
  </si>
  <si>
    <t>Residuos SólidosTesorería</t>
  </si>
  <si>
    <t>Dirección de Servicios</t>
  </si>
  <si>
    <t>Tesorería</t>
  </si>
  <si>
    <t>Municipalidad de Heredia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</si>
</sst>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sz val="9"/>
      <name val="Book Antiqua"/>
      <family val="1"/>
    </font>
    <font>
      <sz val="11"/>
      <color rgb="FF00B050"/>
      <name val="Book Antiqua"/>
      <family val="1"/>
    </font>
    <font>
      <b/>
      <vertAlign val="superscript"/>
      <sz val="10"/>
      <name val="Book Antiqua"/>
      <family val="1"/>
    </font>
    <font>
      <u/>
      <sz val="10"/>
      <name val="Book Antiqua"/>
      <family val="1"/>
    </font>
    <font>
      <sz val="8"/>
      <name val="Book Antiqua"/>
      <family val="1"/>
    </font>
    <font>
      <b/>
      <sz val="9"/>
      <name val="Book Antiqua"/>
      <family val="1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9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justify" vertical="justify" wrapText="1"/>
    </xf>
    <xf numFmtId="0" fontId="4" fillId="0" borderId="1" xfId="0" applyFont="1" applyBorder="1"/>
    <xf numFmtId="0" fontId="4" fillId="0" borderId="0" xfId="1" applyFont="1"/>
    <xf numFmtId="0" fontId="3" fillId="3" borderId="1" xfId="0" applyFont="1" applyFill="1" applyBorder="1" applyAlignment="1">
      <alignment horizontal="center" wrapText="1"/>
    </xf>
    <xf numFmtId="0" fontId="7" fillId="0" borderId="0" xfId="0" applyFont="1"/>
    <xf numFmtId="0" fontId="4" fillId="0" borderId="0" xfId="1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0" fontId="4" fillId="0" borderId="0" xfId="0" applyNumberFormat="1" applyFont="1" applyBorder="1" applyAlignment="1">
      <alignment horizontal="center"/>
    </xf>
    <xf numFmtId="0" fontId="6" fillId="0" borderId="0" xfId="1" applyFont="1" applyAlignment="1">
      <alignment horizontal="left"/>
    </xf>
    <xf numFmtId="10" fontId="4" fillId="0" borderId="1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4" fillId="0" borderId="0" xfId="1" applyFont="1" applyAlignment="1">
      <alignment wrapText="1"/>
    </xf>
    <xf numFmtId="10" fontId="3" fillId="0" borderId="1" xfId="0" applyNumberFormat="1" applyFont="1" applyBorder="1" applyAlignment="1">
      <alignment horizontal="center"/>
    </xf>
    <xf numFmtId="0" fontId="4" fillId="0" borderId="0" xfId="0" applyFont="1" applyBorder="1" applyAlignment="1" applyProtection="1">
      <alignment horizontal="left"/>
      <protection locked="0"/>
    </xf>
    <xf numFmtId="10" fontId="5" fillId="0" borderId="0" xfId="0" applyNumberFormat="1" applyFont="1"/>
    <xf numFmtId="0" fontId="3" fillId="2" borderId="5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5" borderId="1" xfId="0" applyFont="1" applyFill="1" applyBorder="1" applyAlignment="1">
      <alignment horizontal="justify" vertical="justify" wrapText="1"/>
    </xf>
    <xf numFmtId="0" fontId="9" fillId="0" borderId="0" xfId="0" applyFont="1" applyAlignment="1">
      <alignment horizontal="left"/>
    </xf>
    <xf numFmtId="0" fontId="9" fillId="0" borderId="0" xfId="0" applyFont="1"/>
    <xf numFmtId="0" fontId="4" fillId="5" borderId="1" xfId="0" applyFont="1" applyFill="1" applyBorder="1"/>
    <xf numFmtId="0" fontId="9" fillId="0" borderId="0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 vertical="top"/>
    </xf>
    <xf numFmtId="0" fontId="10" fillId="0" borderId="0" xfId="1" applyFont="1"/>
    <xf numFmtId="0" fontId="6" fillId="0" borderId="0" xfId="1" applyFont="1"/>
    <xf numFmtId="0" fontId="12" fillId="0" borderId="0" xfId="0" applyFont="1"/>
    <xf numFmtId="0" fontId="13" fillId="0" borderId="0" xfId="0" applyFont="1"/>
    <xf numFmtId="0" fontId="6" fillId="0" borderId="0" xfId="1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6" fillId="6" borderId="0" xfId="1" applyFont="1" applyFill="1"/>
    <xf numFmtId="0" fontId="11" fillId="6" borderId="0" xfId="0" applyFont="1" applyFill="1"/>
    <xf numFmtId="0" fontId="6" fillId="6" borderId="0" xfId="0" applyFont="1" applyFill="1"/>
    <xf numFmtId="0" fontId="11" fillId="6" borderId="0" xfId="1" applyFont="1" applyFill="1"/>
    <xf numFmtId="0" fontId="14" fillId="6" borderId="0" xfId="0" applyFont="1" applyFill="1"/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11" fillId="5" borderId="0" xfId="0" applyFont="1" applyFill="1" applyAlignment="1"/>
    <xf numFmtId="0" fontId="11" fillId="5" borderId="0" xfId="0" applyFont="1" applyFill="1"/>
    <xf numFmtId="0" fontId="12" fillId="5" borderId="0" xfId="0" applyFont="1" applyFill="1"/>
    <xf numFmtId="0" fontId="13" fillId="5" borderId="0" xfId="0" applyFont="1" applyFill="1"/>
    <xf numFmtId="0" fontId="0" fillId="5" borderId="0" xfId="0" applyFill="1"/>
    <xf numFmtId="0" fontId="10" fillId="5" borderId="0" xfId="0" applyFont="1" applyFill="1" applyAlignment="1"/>
    <xf numFmtId="0" fontId="10" fillId="5" borderId="0" xfId="0" applyFont="1" applyFill="1"/>
    <xf numFmtId="0" fontId="6" fillId="5" borderId="0" xfId="0" applyFont="1" applyFill="1"/>
    <xf numFmtId="0" fontId="2" fillId="5" borderId="0" xfId="0" applyFont="1" applyFill="1"/>
    <xf numFmtId="0" fontId="11" fillId="6" borderId="0" xfId="1" applyFont="1" applyFill="1" applyAlignment="1">
      <alignment wrapText="1"/>
    </xf>
    <xf numFmtId="0" fontId="11" fillId="6" borderId="0" xfId="1" applyFont="1" applyFill="1" applyAlignment="1"/>
    <xf numFmtId="0" fontId="11" fillId="6" borderId="0" xfId="0" applyFont="1" applyFill="1" applyAlignment="1"/>
    <xf numFmtId="0" fontId="10" fillId="6" borderId="0" xfId="0" applyFont="1" applyFill="1"/>
    <xf numFmtId="0" fontId="10" fillId="6" borderId="0" xfId="1" applyFont="1" applyFill="1"/>
    <xf numFmtId="0" fontId="10" fillId="6" borderId="0" xfId="1" applyFont="1" applyFill="1" applyAlignment="1">
      <alignment wrapText="1"/>
    </xf>
    <xf numFmtId="0" fontId="6" fillId="6" borderId="0" xfId="1" applyFont="1" applyFill="1" applyAlignment="1">
      <alignment wrapText="1"/>
    </xf>
    <xf numFmtId="0" fontId="10" fillId="6" borderId="0" xfId="1" applyFont="1" applyFill="1" applyAlignment="1"/>
    <xf numFmtId="0" fontId="6" fillId="6" borderId="0" xfId="1" applyFont="1" applyFill="1" applyAlignment="1"/>
    <xf numFmtId="0" fontId="10" fillId="6" borderId="0" xfId="0" applyFont="1" applyFill="1" applyAlignment="1"/>
    <xf numFmtId="0" fontId="15" fillId="6" borderId="0" xfId="0" applyFont="1" applyFill="1"/>
    <xf numFmtId="0" fontId="14" fillId="6" borderId="0" xfId="1" applyFont="1" applyFill="1"/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4" fillId="0" borderId="0" xfId="0" applyFont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usernames" Target="revisions/userNames.xml"/><Relationship Id="rId5" Type="http://schemas.openxmlformats.org/officeDocument/2006/relationships/worksheet" Target="worksheets/sheet5.xml"/><Relationship Id="rId10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120" Type="http://schemas.openxmlformats.org/officeDocument/2006/relationships/revisionLog" Target="revisionLog20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92D9EBE-E3A7-4274-B303-5C3D97C3722A}" diskRevisions="1" revisionId="3421" version="22">
  <header guid="{192D9EBE-E3A7-4274-B303-5C3D97C3722A}" dateTime="2020-08-21T08:43:44" maxSheetId="6" userName="HP" r:id="rId120" minRId="3397" maxRId="3421">
    <sheetIdMap count="5">
      <sheetId val="1"/>
      <sheetId val="2"/>
      <sheetId val="3"/>
      <sheetId val="4"/>
      <sheetId val="5"/>
    </sheetIdMap>
  </header>
</header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97" sId="3">
    <nc r="E9">
      <f>D9/$D$33</f>
    </nc>
  </rcc>
  <rcc rId="3398" sId="3">
    <nc r="E10">
      <f>D10/$D$33</f>
    </nc>
  </rcc>
  <rcc rId="3399" sId="3">
    <nc r="E11">
      <f>D11/$D$33</f>
    </nc>
  </rcc>
  <rcc rId="3400" sId="3">
    <nc r="E12">
      <f>D12/$D$33</f>
    </nc>
  </rcc>
  <rcc rId="3401" sId="3">
    <nc r="E13">
      <f>D13/$D$33</f>
    </nc>
  </rcc>
  <rcc rId="3402" sId="3">
    <nc r="E14">
      <f>D14/$D$33</f>
    </nc>
  </rcc>
  <rcc rId="3403" sId="3">
    <nc r="E15">
      <f>D15/$D$33</f>
    </nc>
  </rcc>
  <rcc rId="3404" sId="3">
    <nc r="E16">
      <f>D16/$D$33</f>
    </nc>
  </rcc>
  <rcc rId="3405" sId="3">
    <nc r="E17">
      <f>D17/$D$33</f>
    </nc>
  </rcc>
  <rcc rId="3406" sId="3">
    <nc r="E18">
      <f>D18/$D$33</f>
    </nc>
  </rcc>
  <rcc rId="3407" sId="3">
    <nc r="E19">
      <f>D19/$D$33</f>
    </nc>
  </rcc>
  <rcc rId="3408" sId="3">
    <nc r="E20">
      <f>D20/$D$33</f>
    </nc>
  </rcc>
  <rcc rId="3409" sId="3">
    <nc r="E21">
      <f>D21/$D$33</f>
    </nc>
  </rcc>
  <rcc rId="3410" sId="3">
    <nc r="E22">
      <f>D22/$D$33</f>
    </nc>
  </rcc>
  <rcc rId="3411" sId="3">
    <nc r="E23">
      <f>D23/$D$33</f>
    </nc>
  </rcc>
  <rcc rId="3412" sId="3">
    <nc r="E24">
      <f>D24/$D$33</f>
    </nc>
  </rcc>
  <rcc rId="3413" sId="3">
    <nc r="E25">
      <f>D25/$D$33</f>
    </nc>
  </rcc>
  <rcc rId="3414" sId="3">
    <nc r="E26">
      <f>D26/$D$33</f>
    </nc>
  </rcc>
  <rcc rId="3415" sId="3">
    <nc r="E27">
      <f>D27/$D$33</f>
    </nc>
  </rcc>
  <rcc rId="3416" sId="3">
    <nc r="E28">
      <f>D28/$D$33</f>
    </nc>
  </rcc>
  <rcc rId="3417" sId="3">
    <nc r="E29">
      <f>D29/$D$33</f>
    </nc>
  </rcc>
  <rcc rId="3418" sId="3">
    <nc r="E30">
      <f>D30/$D$33</f>
    </nc>
  </rcc>
  <rcc rId="3419" sId="3">
    <nc r="E31">
      <f>D31/$D$33</f>
    </nc>
  </rcc>
  <rcc rId="3420" sId="3">
    <nc r="E32">
      <f>D32/$D$33</f>
    </nc>
  </rcc>
  <rcc rId="3421" sId="3" odxf="1" dxf="1">
    <oc r="E33">
      <f>SUM(E8:E32)</f>
    </oc>
    <nc r="E33">
      <f>D33/$D$33</f>
    </nc>
    <odxf>
      <font>
        <b/>
        <sz val="10"/>
        <color auto="1"/>
        <name val="Book Antiqua"/>
        <family val="1"/>
        <scheme val="none"/>
      </font>
    </odxf>
    <ndxf>
      <font>
        <b val="0"/>
        <sz val="10"/>
        <color auto="1"/>
        <name val="Book Antiqua"/>
        <family val="1"/>
        <scheme val="none"/>
      </font>
    </ndxf>
  </rcc>
  <rcv guid="{C6B64476-6D89-491E-BE86-C0F616374400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7"/>
  <sheetViews>
    <sheetView workbookViewId="0">
      <selection activeCell="K5" sqref="K5"/>
    </sheetView>
  </sheetViews>
  <sheetFormatPr baseColWidth="10" defaultRowHeight="15" x14ac:dyDescent="0.25"/>
  <cols>
    <col min="1" max="1" width="13.28515625" customWidth="1"/>
    <col min="2" max="2" width="60.85546875" customWidth="1"/>
    <col min="3" max="3" width="11.85546875" customWidth="1"/>
    <col min="4" max="5" width="12.28515625" customWidth="1"/>
    <col min="6" max="6" width="12" customWidth="1"/>
  </cols>
  <sheetData>
    <row r="1" spans="1:11" ht="16.5" x14ac:dyDescent="0.3">
      <c r="A1" s="2" t="s">
        <v>2</v>
      </c>
      <c r="B1" s="32" t="s">
        <v>168</v>
      </c>
      <c r="D1" s="3"/>
      <c r="E1" s="3"/>
      <c r="F1" s="4"/>
      <c r="G1" s="4"/>
      <c r="H1" s="4"/>
      <c r="I1" s="4"/>
    </row>
    <row r="2" spans="1:11" ht="16.5" x14ac:dyDescent="0.3">
      <c r="A2" s="2" t="s">
        <v>1</v>
      </c>
      <c r="B2" s="29" t="s">
        <v>3</v>
      </c>
      <c r="C2" s="3"/>
      <c r="D2" s="3"/>
      <c r="E2" s="3"/>
      <c r="F2" s="4"/>
      <c r="G2" s="4"/>
      <c r="H2" s="4"/>
      <c r="I2" s="4"/>
    </row>
    <row r="3" spans="1:11" ht="16.5" x14ac:dyDescent="0.3">
      <c r="A3" s="2" t="s">
        <v>0</v>
      </c>
      <c r="B3" s="29">
        <v>2019</v>
      </c>
      <c r="C3" s="3"/>
      <c r="D3" s="3"/>
      <c r="E3" s="3"/>
      <c r="F3" s="4"/>
      <c r="G3" s="4"/>
      <c r="H3" s="4"/>
      <c r="I3" s="4"/>
    </row>
    <row r="4" spans="1:11" ht="16.5" x14ac:dyDescent="0.3">
      <c r="A4" s="4"/>
      <c r="B4" s="4"/>
      <c r="C4" s="4"/>
      <c r="D4" s="4"/>
      <c r="E4" s="4"/>
      <c r="F4" s="4"/>
      <c r="G4" s="4"/>
      <c r="H4" s="4"/>
      <c r="I4" s="4"/>
    </row>
    <row r="5" spans="1:11" ht="16.5" x14ac:dyDescent="0.3">
      <c r="A5" s="76" t="s">
        <v>5</v>
      </c>
      <c r="B5" s="77"/>
      <c r="C5" s="77"/>
      <c r="D5" s="77"/>
      <c r="E5" s="78"/>
      <c r="F5" s="4"/>
      <c r="G5" s="4"/>
      <c r="H5" s="4"/>
      <c r="I5" s="4"/>
    </row>
    <row r="6" spans="1:11" ht="16.5" x14ac:dyDescent="0.3">
      <c r="A6" s="76" t="s">
        <v>6</v>
      </c>
      <c r="B6" s="77"/>
      <c r="C6" s="77"/>
      <c r="D6" s="77"/>
      <c r="E6" s="78"/>
      <c r="F6" s="10"/>
      <c r="G6" s="4"/>
      <c r="H6" s="4"/>
      <c r="I6" s="4"/>
    </row>
    <row r="7" spans="1:11" ht="45" x14ac:dyDescent="0.3">
      <c r="A7" s="22" t="s">
        <v>4</v>
      </c>
      <c r="B7" s="22" t="s">
        <v>31</v>
      </c>
      <c r="C7" s="9" t="s">
        <v>27</v>
      </c>
      <c r="D7" s="9" t="s">
        <v>28</v>
      </c>
      <c r="E7" s="5" t="s">
        <v>18</v>
      </c>
      <c r="F7" s="4"/>
      <c r="G7" s="4"/>
      <c r="H7" s="4"/>
      <c r="I7" s="4"/>
      <c r="J7" s="1"/>
      <c r="K7" s="1"/>
    </row>
    <row r="8" spans="1:11" ht="16.5" x14ac:dyDescent="0.3">
      <c r="A8" s="15">
        <v>1</v>
      </c>
      <c r="B8" s="6" t="s">
        <v>54</v>
      </c>
      <c r="C8" s="15">
        <v>2</v>
      </c>
      <c r="D8" s="15">
        <v>2</v>
      </c>
      <c r="E8" s="16">
        <f>(D8/C8)</f>
        <v>1</v>
      </c>
      <c r="F8" s="4"/>
      <c r="G8" s="4"/>
      <c r="H8" s="4"/>
      <c r="I8" s="4"/>
      <c r="J8" s="1"/>
      <c r="K8" s="1"/>
    </row>
    <row r="9" spans="1:11" ht="16.5" x14ac:dyDescent="0.3">
      <c r="A9" s="15">
        <v>2</v>
      </c>
      <c r="B9" s="74" t="s">
        <v>55</v>
      </c>
      <c r="C9" s="15">
        <v>3</v>
      </c>
      <c r="D9" s="15">
        <v>1</v>
      </c>
      <c r="E9" s="16">
        <f>(D9/C9)</f>
        <v>0.33333333333333331</v>
      </c>
      <c r="F9" s="4"/>
      <c r="G9" s="4"/>
      <c r="H9" s="4"/>
      <c r="I9" s="4"/>
      <c r="J9" s="1"/>
      <c r="K9" s="1"/>
    </row>
    <row r="10" spans="1:11" ht="16.5" x14ac:dyDescent="0.3">
      <c r="A10" s="15">
        <v>3</v>
      </c>
      <c r="B10" s="7" t="s">
        <v>56</v>
      </c>
      <c r="C10" s="15">
        <v>2</v>
      </c>
      <c r="D10" s="15">
        <v>1</v>
      </c>
      <c r="E10" s="16">
        <f>(D10/C10)</f>
        <v>0.5</v>
      </c>
      <c r="F10" s="4"/>
      <c r="G10" s="4"/>
      <c r="H10" s="4"/>
      <c r="I10" s="4"/>
      <c r="J10" s="1"/>
      <c r="K10" s="1"/>
    </row>
    <row r="11" spans="1:11" ht="16.5" x14ac:dyDescent="0.3">
      <c r="A11" s="15">
        <v>4</v>
      </c>
      <c r="B11" s="7" t="s">
        <v>57</v>
      </c>
      <c r="C11" s="15">
        <v>41</v>
      </c>
      <c r="D11" s="15">
        <v>22</v>
      </c>
      <c r="E11" s="16">
        <f t="shared" ref="E11:E61" si="0">(D11/C11)</f>
        <v>0.53658536585365857</v>
      </c>
      <c r="F11" s="4"/>
      <c r="G11" s="4"/>
      <c r="H11" s="4"/>
      <c r="I11" s="4"/>
      <c r="J11" s="1"/>
      <c r="K11" s="1"/>
    </row>
    <row r="12" spans="1:11" ht="16.5" x14ac:dyDescent="0.3">
      <c r="A12" s="15">
        <v>5</v>
      </c>
      <c r="B12" s="7" t="s">
        <v>58</v>
      </c>
      <c r="C12" s="15">
        <v>68</v>
      </c>
      <c r="D12" s="15">
        <v>38</v>
      </c>
      <c r="E12" s="16">
        <f t="shared" si="0"/>
        <v>0.55882352941176472</v>
      </c>
      <c r="F12" s="4"/>
      <c r="G12" s="4"/>
      <c r="H12" s="4"/>
      <c r="I12" s="4"/>
      <c r="J12" s="1"/>
      <c r="K12" s="1"/>
    </row>
    <row r="13" spans="1:11" ht="16.5" x14ac:dyDescent="0.3">
      <c r="A13" s="15">
        <v>6</v>
      </c>
      <c r="B13" s="7" t="s">
        <v>59</v>
      </c>
      <c r="C13" s="15">
        <v>1</v>
      </c>
      <c r="D13" s="15">
        <v>1</v>
      </c>
      <c r="E13" s="16">
        <f t="shared" si="0"/>
        <v>1</v>
      </c>
      <c r="F13" s="4"/>
      <c r="G13" s="4"/>
      <c r="H13" s="4"/>
      <c r="I13" s="4"/>
      <c r="J13" s="1"/>
      <c r="K13" s="1"/>
    </row>
    <row r="14" spans="1:11" ht="16.5" x14ac:dyDescent="0.3">
      <c r="A14" s="15">
        <v>7</v>
      </c>
      <c r="B14" s="7" t="s">
        <v>60</v>
      </c>
      <c r="C14" s="15">
        <v>16</v>
      </c>
      <c r="D14" s="15">
        <v>15</v>
      </c>
      <c r="E14" s="16">
        <f t="shared" si="0"/>
        <v>0.9375</v>
      </c>
      <c r="F14" s="4"/>
      <c r="G14" s="4"/>
      <c r="H14" s="4"/>
      <c r="I14" s="4"/>
      <c r="J14" s="1" t="s">
        <v>117</v>
      </c>
      <c r="K14" s="1"/>
    </row>
    <row r="15" spans="1:11" ht="16.5" x14ac:dyDescent="0.3">
      <c r="A15" s="15">
        <v>8</v>
      </c>
      <c r="B15" s="7" t="s">
        <v>61</v>
      </c>
      <c r="C15" s="15">
        <v>3</v>
      </c>
      <c r="D15" s="15">
        <v>2</v>
      </c>
      <c r="E15" s="16">
        <f t="shared" si="0"/>
        <v>0.66666666666666663</v>
      </c>
      <c r="F15" s="4"/>
      <c r="G15" s="4"/>
      <c r="H15" s="4"/>
      <c r="I15" s="4"/>
      <c r="J15" s="1"/>
      <c r="K15" s="1"/>
    </row>
    <row r="16" spans="1:11" ht="16.5" x14ac:dyDescent="0.3">
      <c r="A16" s="15">
        <v>9</v>
      </c>
      <c r="B16" s="7" t="s">
        <v>62</v>
      </c>
      <c r="C16" s="15">
        <v>4</v>
      </c>
      <c r="D16" s="15">
        <v>2</v>
      </c>
      <c r="E16" s="16">
        <f t="shared" si="0"/>
        <v>0.5</v>
      </c>
      <c r="F16" s="4"/>
      <c r="G16" s="4"/>
      <c r="H16" s="4"/>
      <c r="I16" s="4"/>
      <c r="J16" s="1"/>
      <c r="K16" s="1"/>
    </row>
    <row r="17" spans="1:11" ht="16.5" x14ac:dyDescent="0.3">
      <c r="A17" s="15">
        <v>12</v>
      </c>
      <c r="B17" s="7" t="s">
        <v>63</v>
      </c>
      <c r="C17" s="15">
        <v>2</v>
      </c>
      <c r="D17" s="15">
        <v>2</v>
      </c>
      <c r="E17" s="16">
        <f t="shared" si="0"/>
        <v>1</v>
      </c>
      <c r="F17" s="4"/>
      <c r="G17" s="4"/>
      <c r="H17" s="4"/>
      <c r="I17" s="4"/>
      <c r="J17" s="1"/>
      <c r="K17" s="1"/>
    </row>
    <row r="18" spans="1:11" ht="16.5" x14ac:dyDescent="0.3">
      <c r="A18" s="15">
        <v>13</v>
      </c>
      <c r="B18" s="7" t="s">
        <v>64</v>
      </c>
      <c r="C18" s="15">
        <v>3</v>
      </c>
      <c r="D18" s="15">
        <v>3</v>
      </c>
      <c r="E18" s="16">
        <f t="shared" si="0"/>
        <v>1</v>
      </c>
      <c r="F18" s="4"/>
      <c r="G18" s="4"/>
      <c r="H18" s="4"/>
      <c r="I18" s="4"/>
      <c r="J18" s="1"/>
      <c r="K18" s="1"/>
    </row>
    <row r="19" spans="1:11" ht="16.5" x14ac:dyDescent="0.3">
      <c r="A19" s="15">
        <v>15</v>
      </c>
      <c r="B19" s="7" t="s">
        <v>3</v>
      </c>
      <c r="C19" s="15">
        <v>6</v>
      </c>
      <c r="D19" s="15">
        <v>5</v>
      </c>
      <c r="E19" s="16">
        <f t="shared" si="0"/>
        <v>0.83333333333333337</v>
      </c>
      <c r="F19" s="4"/>
      <c r="G19" s="4"/>
      <c r="H19" s="4"/>
      <c r="I19" s="4"/>
      <c r="J19" s="1"/>
      <c r="K19" s="1"/>
    </row>
    <row r="20" spans="1:11" ht="16.5" x14ac:dyDescent="0.3">
      <c r="A20" s="15">
        <v>16</v>
      </c>
      <c r="B20" s="7" t="s">
        <v>65</v>
      </c>
      <c r="C20" s="15">
        <v>4</v>
      </c>
      <c r="D20" s="15">
        <v>2</v>
      </c>
      <c r="E20" s="16">
        <f t="shared" si="0"/>
        <v>0.5</v>
      </c>
      <c r="F20" s="4"/>
      <c r="G20" s="4"/>
      <c r="H20" s="4"/>
      <c r="I20" s="4"/>
      <c r="J20" s="1"/>
      <c r="K20" s="1"/>
    </row>
    <row r="21" spans="1:11" ht="16.5" x14ac:dyDescent="0.3">
      <c r="A21" s="15">
        <v>17</v>
      </c>
      <c r="B21" s="7" t="s">
        <v>66</v>
      </c>
      <c r="C21" s="15">
        <v>5</v>
      </c>
      <c r="D21" s="15">
        <v>2</v>
      </c>
      <c r="E21" s="16">
        <f t="shared" si="0"/>
        <v>0.4</v>
      </c>
      <c r="F21" s="4"/>
      <c r="G21" s="4"/>
      <c r="H21" s="4"/>
      <c r="I21" s="4"/>
      <c r="J21" s="1"/>
      <c r="K21" s="1"/>
    </row>
    <row r="22" spans="1:11" ht="16.5" x14ac:dyDescent="0.3">
      <c r="A22" s="15">
        <v>18</v>
      </c>
      <c r="B22" s="7" t="s">
        <v>67</v>
      </c>
      <c r="C22" s="15">
        <v>1</v>
      </c>
      <c r="D22" s="15">
        <v>0</v>
      </c>
      <c r="E22" s="16">
        <f t="shared" si="0"/>
        <v>0</v>
      </c>
      <c r="F22" s="4"/>
      <c r="G22" s="4"/>
      <c r="H22" s="4"/>
      <c r="I22" s="4"/>
      <c r="J22" s="1"/>
      <c r="K22" s="1"/>
    </row>
    <row r="23" spans="1:11" ht="16.5" x14ac:dyDescent="0.3">
      <c r="A23" s="15">
        <v>19</v>
      </c>
      <c r="B23" s="7" t="s">
        <v>68</v>
      </c>
      <c r="C23" s="15">
        <v>6</v>
      </c>
      <c r="D23" s="15">
        <v>2</v>
      </c>
      <c r="E23" s="16">
        <f t="shared" si="0"/>
        <v>0.33333333333333331</v>
      </c>
      <c r="F23" s="4"/>
      <c r="G23" s="4"/>
      <c r="H23" s="4"/>
      <c r="I23" s="4"/>
      <c r="J23" s="1"/>
      <c r="K23" s="1"/>
    </row>
    <row r="24" spans="1:11" ht="16.5" x14ac:dyDescent="0.3">
      <c r="A24" s="15">
        <v>20</v>
      </c>
      <c r="B24" s="7" t="s">
        <v>69</v>
      </c>
      <c r="C24" s="15">
        <v>3</v>
      </c>
      <c r="D24" s="15">
        <v>0</v>
      </c>
      <c r="E24" s="16">
        <f t="shared" si="0"/>
        <v>0</v>
      </c>
      <c r="F24" s="4"/>
      <c r="G24" s="4"/>
      <c r="H24" s="4"/>
      <c r="I24" s="4"/>
      <c r="J24" s="1"/>
      <c r="K24" s="1"/>
    </row>
    <row r="25" spans="1:11" ht="16.5" x14ac:dyDescent="0.3">
      <c r="A25" s="15">
        <v>21</v>
      </c>
      <c r="B25" s="7" t="s">
        <v>70</v>
      </c>
      <c r="C25" s="15">
        <v>6</v>
      </c>
      <c r="D25" s="15">
        <v>2</v>
      </c>
      <c r="E25" s="16">
        <f t="shared" si="0"/>
        <v>0.33333333333333331</v>
      </c>
      <c r="F25" s="4"/>
      <c r="G25" s="4"/>
      <c r="H25" s="4"/>
      <c r="I25" s="4"/>
      <c r="J25" s="1"/>
      <c r="K25" s="1"/>
    </row>
    <row r="26" spans="1:11" ht="16.5" x14ac:dyDescent="0.3">
      <c r="A26" s="15">
        <v>22</v>
      </c>
      <c r="B26" s="7" t="s">
        <v>71</v>
      </c>
      <c r="C26" s="15">
        <v>2</v>
      </c>
      <c r="D26" s="15">
        <v>1</v>
      </c>
      <c r="E26" s="16">
        <f t="shared" si="0"/>
        <v>0.5</v>
      </c>
      <c r="F26" s="4"/>
      <c r="G26" s="4"/>
      <c r="H26" s="4"/>
      <c r="I26" s="4"/>
      <c r="J26" s="1"/>
      <c r="K26" s="1"/>
    </row>
    <row r="27" spans="1:11" ht="16.5" x14ac:dyDescent="0.3">
      <c r="A27" s="15">
        <v>23</v>
      </c>
      <c r="B27" s="7" t="s">
        <v>72</v>
      </c>
      <c r="C27" s="15">
        <v>32</v>
      </c>
      <c r="D27" s="15">
        <v>23</v>
      </c>
      <c r="E27" s="16">
        <f t="shared" si="0"/>
        <v>0.71875</v>
      </c>
      <c r="F27" s="4"/>
      <c r="G27" s="4"/>
      <c r="H27" s="4"/>
      <c r="I27" s="4"/>
      <c r="J27" s="1"/>
      <c r="K27" s="1"/>
    </row>
    <row r="28" spans="1:11" ht="16.5" x14ac:dyDescent="0.3">
      <c r="A28" s="15">
        <v>24</v>
      </c>
      <c r="B28" s="7" t="s">
        <v>73</v>
      </c>
      <c r="C28" s="15">
        <v>1</v>
      </c>
      <c r="D28" s="15">
        <v>1</v>
      </c>
      <c r="E28" s="16">
        <f t="shared" si="0"/>
        <v>1</v>
      </c>
      <c r="F28" s="4"/>
      <c r="G28" s="4"/>
      <c r="H28" s="4"/>
      <c r="I28" s="4"/>
      <c r="J28" s="1"/>
      <c r="K28" s="1"/>
    </row>
    <row r="29" spans="1:11" ht="16.5" x14ac:dyDescent="0.3">
      <c r="A29" s="15">
        <v>26</v>
      </c>
      <c r="B29" s="7" t="s">
        <v>104</v>
      </c>
      <c r="C29" s="15">
        <v>4</v>
      </c>
      <c r="D29" s="15">
        <v>2</v>
      </c>
      <c r="E29" s="16">
        <f t="shared" si="0"/>
        <v>0.5</v>
      </c>
      <c r="F29" s="4"/>
      <c r="G29" s="4"/>
      <c r="H29" s="4"/>
      <c r="I29" s="4"/>
      <c r="J29" s="1"/>
      <c r="K29" s="1"/>
    </row>
    <row r="30" spans="1:11" ht="16.5" x14ac:dyDescent="0.3">
      <c r="A30" s="15">
        <v>27</v>
      </c>
      <c r="B30" s="7" t="s">
        <v>74</v>
      </c>
      <c r="C30" s="15">
        <v>4</v>
      </c>
      <c r="D30" s="15">
        <v>4</v>
      </c>
      <c r="E30" s="16">
        <f t="shared" si="0"/>
        <v>1</v>
      </c>
      <c r="F30" s="4"/>
      <c r="G30" s="4"/>
      <c r="H30" s="4"/>
      <c r="I30" s="4"/>
      <c r="J30" s="1"/>
      <c r="K30" s="1"/>
    </row>
    <row r="31" spans="1:11" ht="16.5" x14ac:dyDescent="0.3">
      <c r="A31" s="15">
        <v>29</v>
      </c>
      <c r="B31" s="7" t="s">
        <v>75</v>
      </c>
      <c r="C31" s="15">
        <v>1</v>
      </c>
      <c r="D31" s="15">
        <v>1</v>
      </c>
      <c r="E31" s="16">
        <f t="shared" si="0"/>
        <v>1</v>
      </c>
      <c r="F31" s="4"/>
      <c r="G31" s="4"/>
      <c r="H31" s="4"/>
      <c r="I31" s="4"/>
      <c r="J31" s="1"/>
      <c r="K31" s="1"/>
    </row>
    <row r="32" spans="1:11" ht="16.5" x14ac:dyDescent="0.3">
      <c r="A32" s="15">
        <v>30</v>
      </c>
      <c r="B32" s="7" t="s">
        <v>76</v>
      </c>
      <c r="C32" s="15">
        <v>83</v>
      </c>
      <c r="D32" s="15">
        <v>54</v>
      </c>
      <c r="E32" s="16">
        <f t="shared" si="0"/>
        <v>0.6506024096385542</v>
      </c>
      <c r="F32" s="4"/>
      <c r="G32" s="4"/>
      <c r="H32" s="4"/>
      <c r="I32" s="4"/>
      <c r="J32" s="1"/>
      <c r="K32" s="1"/>
    </row>
    <row r="33" spans="1:11" ht="16.5" x14ac:dyDescent="0.3">
      <c r="A33" s="15">
        <v>31</v>
      </c>
      <c r="B33" s="7" t="s">
        <v>77</v>
      </c>
      <c r="C33" s="15">
        <v>92</v>
      </c>
      <c r="D33" s="15">
        <v>69</v>
      </c>
      <c r="E33" s="16">
        <f t="shared" si="0"/>
        <v>0.75</v>
      </c>
      <c r="F33" s="4"/>
      <c r="G33" s="4"/>
      <c r="H33" s="4"/>
      <c r="I33" s="4"/>
      <c r="J33" s="1"/>
      <c r="K33" s="1"/>
    </row>
    <row r="34" spans="1:11" ht="16.5" x14ac:dyDescent="0.3">
      <c r="A34" s="15">
        <v>32</v>
      </c>
      <c r="B34" s="7" t="s">
        <v>78</v>
      </c>
      <c r="C34" s="15">
        <v>46</v>
      </c>
      <c r="D34" s="15">
        <v>40</v>
      </c>
      <c r="E34" s="16">
        <f t="shared" si="0"/>
        <v>0.86956521739130432</v>
      </c>
      <c r="F34" s="4"/>
      <c r="G34" s="4"/>
      <c r="H34" s="4"/>
      <c r="I34" s="4"/>
      <c r="J34" s="1"/>
      <c r="K34" s="1"/>
    </row>
    <row r="35" spans="1:11" ht="16.5" x14ac:dyDescent="0.3">
      <c r="A35" s="15">
        <v>33</v>
      </c>
      <c r="B35" s="7" t="s">
        <v>79</v>
      </c>
      <c r="C35" s="15">
        <v>26</v>
      </c>
      <c r="D35" s="15">
        <v>14</v>
      </c>
      <c r="E35" s="16">
        <f t="shared" si="0"/>
        <v>0.53846153846153844</v>
      </c>
      <c r="F35" s="4"/>
      <c r="G35" s="4"/>
      <c r="H35" s="4"/>
      <c r="I35" s="4"/>
      <c r="J35" s="1"/>
      <c r="K35" s="1"/>
    </row>
    <row r="36" spans="1:11" ht="16.5" x14ac:dyDescent="0.3">
      <c r="A36" s="15">
        <v>34</v>
      </c>
      <c r="B36" s="7" t="s">
        <v>80</v>
      </c>
      <c r="C36" s="15">
        <v>3</v>
      </c>
      <c r="D36" s="15">
        <v>3</v>
      </c>
      <c r="E36" s="16">
        <f t="shared" si="0"/>
        <v>1</v>
      </c>
      <c r="F36" s="4"/>
      <c r="G36" s="4"/>
      <c r="H36" s="4"/>
      <c r="I36" s="4"/>
      <c r="J36" s="1"/>
      <c r="K36" s="1"/>
    </row>
    <row r="37" spans="1:11" ht="16.5" x14ac:dyDescent="0.3">
      <c r="A37" s="15">
        <v>35</v>
      </c>
      <c r="B37" s="7" t="s">
        <v>81</v>
      </c>
      <c r="C37" s="15">
        <v>13</v>
      </c>
      <c r="D37" s="15">
        <v>6</v>
      </c>
      <c r="E37" s="16">
        <f t="shared" si="0"/>
        <v>0.46153846153846156</v>
      </c>
      <c r="F37" s="4"/>
      <c r="G37" s="4"/>
      <c r="H37" s="4"/>
      <c r="I37" s="4"/>
      <c r="J37" s="1"/>
      <c r="K37" s="1"/>
    </row>
    <row r="38" spans="1:11" ht="16.5" x14ac:dyDescent="0.3">
      <c r="A38" s="15">
        <v>36</v>
      </c>
      <c r="B38" s="7" t="s">
        <v>82</v>
      </c>
      <c r="C38" s="15">
        <v>5</v>
      </c>
      <c r="D38" s="15">
        <v>3</v>
      </c>
      <c r="E38" s="16">
        <f t="shared" si="0"/>
        <v>0.6</v>
      </c>
      <c r="F38" s="4"/>
      <c r="G38" s="4"/>
      <c r="H38" s="4"/>
      <c r="I38" s="4"/>
      <c r="J38" s="1"/>
      <c r="K38" s="1"/>
    </row>
    <row r="39" spans="1:11" ht="16.5" x14ac:dyDescent="0.3">
      <c r="A39" s="15">
        <v>37</v>
      </c>
      <c r="B39" s="7" t="s">
        <v>83</v>
      </c>
      <c r="C39" s="15">
        <v>6</v>
      </c>
      <c r="D39" s="15">
        <v>4</v>
      </c>
      <c r="E39" s="16">
        <f t="shared" si="0"/>
        <v>0.66666666666666663</v>
      </c>
      <c r="F39" s="4"/>
      <c r="G39" s="4"/>
      <c r="H39" s="4"/>
      <c r="I39" s="4"/>
      <c r="J39" s="1"/>
      <c r="K39" s="1"/>
    </row>
    <row r="40" spans="1:11" ht="16.5" x14ac:dyDescent="0.3">
      <c r="A40" s="15">
        <v>38</v>
      </c>
      <c r="B40" s="7" t="s">
        <v>84</v>
      </c>
      <c r="C40" s="15">
        <v>3</v>
      </c>
      <c r="D40" s="15">
        <v>1</v>
      </c>
      <c r="E40" s="16">
        <f t="shared" si="0"/>
        <v>0.33333333333333331</v>
      </c>
      <c r="F40" s="4"/>
      <c r="G40" s="4"/>
      <c r="H40" s="4"/>
      <c r="I40" s="4"/>
      <c r="J40" s="1"/>
      <c r="K40" s="1"/>
    </row>
    <row r="41" spans="1:11" ht="16.5" x14ac:dyDescent="0.3">
      <c r="A41" s="15">
        <v>39</v>
      </c>
      <c r="B41" s="7" t="s">
        <v>85</v>
      </c>
      <c r="C41" s="15">
        <v>4</v>
      </c>
      <c r="D41" s="15">
        <v>3</v>
      </c>
      <c r="E41" s="16">
        <f t="shared" si="0"/>
        <v>0.75</v>
      </c>
      <c r="F41" s="4"/>
      <c r="G41" s="4"/>
      <c r="H41" s="4"/>
      <c r="I41" s="4"/>
      <c r="J41" s="1"/>
      <c r="K41" s="1"/>
    </row>
    <row r="42" spans="1:11" ht="16.5" x14ac:dyDescent="0.3">
      <c r="A42" s="15">
        <v>40</v>
      </c>
      <c r="B42" s="7" t="s">
        <v>86</v>
      </c>
      <c r="C42" s="15">
        <v>1</v>
      </c>
      <c r="D42" s="15">
        <v>1</v>
      </c>
      <c r="E42" s="16">
        <f t="shared" si="0"/>
        <v>1</v>
      </c>
      <c r="F42" s="4"/>
      <c r="G42" s="4"/>
      <c r="H42" s="4"/>
      <c r="I42" s="4"/>
      <c r="J42" s="1"/>
      <c r="K42" s="1"/>
    </row>
    <row r="43" spans="1:11" ht="16.5" x14ac:dyDescent="0.3">
      <c r="A43" s="15">
        <v>41</v>
      </c>
      <c r="B43" s="7" t="s">
        <v>87</v>
      </c>
      <c r="C43" s="15">
        <v>2</v>
      </c>
      <c r="D43" s="15">
        <v>1</v>
      </c>
      <c r="E43" s="16">
        <f t="shared" si="0"/>
        <v>0.5</v>
      </c>
      <c r="F43" s="4"/>
      <c r="G43" s="4"/>
      <c r="H43" s="4"/>
      <c r="I43" s="4"/>
      <c r="J43" s="1"/>
      <c r="K43" s="1"/>
    </row>
    <row r="44" spans="1:11" ht="16.5" x14ac:dyDescent="0.3">
      <c r="A44" s="15">
        <v>42</v>
      </c>
      <c r="B44" s="7" t="s">
        <v>88</v>
      </c>
      <c r="C44" s="15">
        <v>3</v>
      </c>
      <c r="D44" s="15">
        <v>1</v>
      </c>
      <c r="E44" s="16">
        <f t="shared" si="0"/>
        <v>0.33333333333333331</v>
      </c>
      <c r="F44" s="4"/>
      <c r="G44" s="4"/>
      <c r="H44" s="4"/>
      <c r="I44" s="4"/>
      <c r="J44" s="1"/>
      <c r="K44" s="1"/>
    </row>
    <row r="45" spans="1:11" ht="16.5" x14ac:dyDescent="0.3">
      <c r="A45" s="15">
        <v>43</v>
      </c>
      <c r="B45" s="7" t="s">
        <v>89</v>
      </c>
      <c r="C45" s="15">
        <v>2</v>
      </c>
      <c r="D45" s="15">
        <v>1</v>
      </c>
      <c r="E45" s="16">
        <f t="shared" si="0"/>
        <v>0.5</v>
      </c>
      <c r="F45" s="4"/>
      <c r="G45" s="4"/>
      <c r="H45" s="4"/>
      <c r="I45" s="4"/>
      <c r="J45" s="1"/>
      <c r="K45" s="1"/>
    </row>
    <row r="46" spans="1:11" ht="16.5" x14ac:dyDescent="0.3">
      <c r="A46" s="15">
        <v>45</v>
      </c>
      <c r="B46" s="7" t="s">
        <v>90</v>
      </c>
      <c r="C46" s="15">
        <v>6</v>
      </c>
      <c r="D46" s="15">
        <v>3</v>
      </c>
      <c r="E46" s="16">
        <f t="shared" si="0"/>
        <v>0.5</v>
      </c>
      <c r="F46" s="4"/>
      <c r="G46" s="4"/>
      <c r="H46" s="4"/>
      <c r="I46" s="4"/>
      <c r="J46" s="1"/>
      <c r="K46" s="1"/>
    </row>
    <row r="47" spans="1:11" ht="16.5" x14ac:dyDescent="0.3">
      <c r="A47" s="15">
        <v>47</v>
      </c>
      <c r="B47" s="7" t="s">
        <v>91</v>
      </c>
      <c r="C47" s="15">
        <v>36</v>
      </c>
      <c r="D47" s="15">
        <v>29</v>
      </c>
      <c r="E47" s="16">
        <f t="shared" si="0"/>
        <v>0.80555555555555558</v>
      </c>
      <c r="F47" s="4"/>
      <c r="G47" s="4"/>
      <c r="H47" s="4"/>
      <c r="I47" s="4"/>
      <c r="J47" s="1"/>
      <c r="K47" s="1"/>
    </row>
    <row r="48" spans="1:11" ht="16.5" x14ac:dyDescent="0.3">
      <c r="A48" s="15">
        <v>48</v>
      </c>
      <c r="B48" s="7" t="s">
        <v>92</v>
      </c>
      <c r="C48" s="15">
        <v>19</v>
      </c>
      <c r="D48" s="15">
        <v>19</v>
      </c>
      <c r="E48" s="16">
        <f t="shared" si="0"/>
        <v>1</v>
      </c>
      <c r="F48" s="4"/>
      <c r="G48" s="4"/>
      <c r="H48" s="4"/>
      <c r="I48" s="4"/>
      <c r="J48" s="1"/>
      <c r="K48" s="1"/>
    </row>
    <row r="49" spans="1:11" ht="16.5" x14ac:dyDescent="0.3">
      <c r="A49" s="15">
        <v>49</v>
      </c>
      <c r="B49" s="7" t="s">
        <v>93</v>
      </c>
      <c r="C49" s="15">
        <v>14</v>
      </c>
      <c r="D49" s="15">
        <v>4</v>
      </c>
      <c r="E49" s="16">
        <f t="shared" si="0"/>
        <v>0.2857142857142857</v>
      </c>
      <c r="F49" s="4"/>
      <c r="G49" s="4"/>
      <c r="H49" s="4"/>
      <c r="I49" s="4"/>
      <c r="J49" s="1"/>
      <c r="K49" s="1"/>
    </row>
    <row r="50" spans="1:11" ht="16.5" x14ac:dyDescent="0.3">
      <c r="A50" s="15">
        <v>50</v>
      </c>
      <c r="B50" s="7" t="s">
        <v>94</v>
      </c>
      <c r="C50" s="15">
        <v>1</v>
      </c>
      <c r="D50" s="15">
        <v>0</v>
      </c>
      <c r="E50" s="16">
        <f t="shared" si="0"/>
        <v>0</v>
      </c>
      <c r="F50" s="4"/>
      <c r="G50" s="4"/>
      <c r="H50" s="4"/>
      <c r="I50" s="4"/>
      <c r="J50" s="1"/>
      <c r="K50" s="1"/>
    </row>
    <row r="51" spans="1:11" ht="16.5" x14ac:dyDescent="0.3">
      <c r="A51" s="15">
        <v>51</v>
      </c>
      <c r="B51" s="7" t="s">
        <v>95</v>
      </c>
      <c r="C51" s="15">
        <v>12</v>
      </c>
      <c r="D51" s="15">
        <v>11</v>
      </c>
      <c r="E51" s="16">
        <f t="shared" si="0"/>
        <v>0.91666666666666663</v>
      </c>
      <c r="F51" s="4"/>
      <c r="G51" s="4"/>
      <c r="H51" s="4"/>
      <c r="I51" s="4"/>
      <c r="J51" s="1"/>
      <c r="K51" s="1"/>
    </row>
    <row r="52" spans="1:11" ht="16.5" x14ac:dyDescent="0.3">
      <c r="A52" s="15">
        <v>52</v>
      </c>
      <c r="B52" s="7" t="s">
        <v>105</v>
      </c>
      <c r="C52" s="15">
        <v>1</v>
      </c>
      <c r="D52" s="15">
        <v>0</v>
      </c>
      <c r="E52" s="16">
        <f t="shared" si="0"/>
        <v>0</v>
      </c>
      <c r="F52" s="4"/>
      <c r="G52" s="4"/>
      <c r="H52" s="4"/>
      <c r="I52" s="4"/>
      <c r="J52" s="1"/>
      <c r="K52" s="1"/>
    </row>
    <row r="53" spans="1:11" ht="16.5" x14ac:dyDescent="0.3">
      <c r="A53" s="15">
        <v>53</v>
      </c>
      <c r="B53" s="7" t="s">
        <v>96</v>
      </c>
      <c r="C53" s="15">
        <v>6</v>
      </c>
      <c r="D53" s="15">
        <v>2</v>
      </c>
      <c r="E53" s="16">
        <f t="shared" si="0"/>
        <v>0.33333333333333331</v>
      </c>
      <c r="F53" s="4"/>
      <c r="G53" s="4"/>
      <c r="H53" s="4"/>
      <c r="I53" s="4"/>
      <c r="J53" s="1"/>
      <c r="K53" s="1"/>
    </row>
    <row r="54" spans="1:11" ht="16.5" x14ac:dyDescent="0.3">
      <c r="A54" s="15">
        <v>54</v>
      </c>
      <c r="B54" s="7" t="s">
        <v>97</v>
      </c>
      <c r="C54" s="15">
        <v>3</v>
      </c>
      <c r="D54" s="15">
        <v>3</v>
      </c>
      <c r="E54" s="16">
        <f t="shared" si="0"/>
        <v>1</v>
      </c>
      <c r="F54" s="4"/>
      <c r="G54" s="4"/>
      <c r="H54" s="4"/>
      <c r="I54" s="4"/>
      <c r="J54" s="1"/>
      <c r="K54" s="1"/>
    </row>
    <row r="55" spans="1:11" ht="16.5" x14ac:dyDescent="0.3">
      <c r="A55" s="15">
        <v>55</v>
      </c>
      <c r="B55" s="7" t="s">
        <v>98</v>
      </c>
      <c r="C55" s="15">
        <v>5</v>
      </c>
      <c r="D55" s="15">
        <v>3</v>
      </c>
      <c r="E55" s="16">
        <f t="shared" si="0"/>
        <v>0.6</v>
      </c>
      <c r="F55" s="4"/>
      <c r="G55" s="4"/>
      <c r="H55" s="4"/>
      <c r="I55" s="4"/>
      <c r="J55" s="1"/>
      <c r="K55" s="1"/>
    </row>
    <row r="56" spans="1:11" ht="16.5" x14ac:dyDescent="0.3">
      <c r="A56" s="15">
        <v>56</v>
      </c>
      <c r="B56" s="7" t="s">
        <v>99</v>
      </c>
      <c r="C56" s="15">
        <v>3</v>
      </c>
      <c r="D56" s="15">
        <v>3</v>
      </c>
      <c r="E56" s="16">
        <f t="shared" si="0"/>
        <v>1</v>
      </c>
      <c r="F56" s="4"/>
      <c r="G56" s="4"/>
      <c r="H56" s="4"/>
      <c r="I56" s="4"/>
      <c r="J56" s="1"/>
      <c r="K56" s="1"/>
    </row>
    <row r="57" spans="1:11" ht="16.5" x14ac:dyDescent="0.3">
      <c r="A57" s="15">
        <v>57</v>
      </c>
      <c r="B57" s="7" t="s">
        <v>100</v>
      </c>
      <c r="C57" s="15">
        <v>49</v>
      </c>
      <c r="D57" s="15">
        <v>40</v>
      </c>
      <c r="E57" s="16">
        <f t="shared" si="0"/>
        <v>0.81632653061224492</v>
      </c>
      <c r="F57" s="4"/>
      <c r="G57" s="4"/>
      <c r="H57" s="4"/>
      <c r="I57" s="4"/>
      <c r="J57" s="1"/>
      <c r="K57" s="1"/>
    </row>
    <row r="58" spans="1:11" ht="16.5" x14ac:dyDescent="0.3">
      <c r="A58" s="15">
        <v>58</v>
      </c>
      <c r="B58" s="7" t="s">
        <v>101</v>
      </c>
      <c r="C58" s="15">
        <v>1</v>
      </c>
      <c r="D58" s="15">
        <v>1</v>
      </c>
      <c r="E58" s="16">
        <f t="shared" si="0"/>
        <v>1</v>
      </c>
      <c r="F58" s="4"/>
      <c r="G58" s="4"/>
      <c r="H58" s="4"/>
      <c r="I58" s="4"/>
      <c r="J58" s="1"/>
      <c r="K58" s="1"/>
    </row>
    <row r="59" spans="1:11" ht="16.5" x14ac:dyDescent="0.3">
      <c r="A59" s="15">
        <v>59</v>
      </c>
      <c r="B59" s="7" t="s">
        <v>102</v>
      </c>
      <c r="C59" s="15">
        <v>12</v>
      </c>
      <c r="D59" s="15">
        <v>9</v>
      </c>
      <c r="E59" s="16">
        <f t="shared" si="0"/>
        <v>0.75</v>
      </c>
      <c r="F59" s="4"/>
      <c r="G59" s="4"/>
      <c r="H59" s="4"/>
      <c r="I59" s="4"/>
      <c r="J59" s="1"/>
      <c r="K59" s="1"/>
    </row>
    <row r="60" spans="1:11" ht="16.5" x14ac:dyDescent="0.3">
      <c r="A60" s="15">
        <v>60</v>
      </c>
      <c r="B60" s="7" t="s">
        <v>103</v>
      </c>
      <c r="C60" s="15">
        <v>1</v>
      </c>
      <c r="D60" s="15">
        <v>1</v>
      </c>
      <c r="E60" s="16">
        <f t="shared" si="0"/>
        <v>1</v>
      </c>
      <c r="F60" s="4"/>
      <c r="G60" s="4"/>
      <c r="H60" s="4"/>
      <c r="I60" s="4"/>
      <c r="J60" s="1"/>
      <c r="K60" s="1"/>
    </row>
    <row r="61" spans="1:11" ht="16.5" x14ac:dyDescent="0.3">
      <c r="A61" s="79" t="s">
        <v>9</v>
      </c>
      <c r="B61" s="80"/>
      <c r="C61" s="14">
        <f>SUM(C8:C60)</f>
        <v>678</v>
      </c>
      <c r="D61" s="14">
        <f>SUM(D8:D60)</f>
        <v>463</v>
      </c>
      <c r="E61" s="16">
        <f t="shared" si="0"/>
        <v>0.68289085545722716</v>
      </c>
      <c r="F61" s="4"/>
      <c r="G61" s="4"/>
      <c r="H61" s="4"/>
      <c r="I61" s="4"/>
      <c r="J61" s="1"/>
      <c r="K61" s="1"/>
    </row>
    <row r="62" spans="1:11" ht="16.5" x14ac:dyDescent="0.3">
      <c r="A62" s="4"/>
      <c r="B62" s="4"/>
      <c r="C62" s="4"/>
      <c r="D62" s="4"/>
      <c r="E62" s="4"/>
      <c r="F62" s="4"/>
      <c r="G62" s="4"/>
      <c r="H62" s="4"/>
      <c r="I62" s="4"/>
      <c r="J62" s="1"/>
      <c r="K62" s="1"/>
    </row>
    <row r="63" spans="1:11" ht="15.75" x14ac:dyDescent="0.3">
      <c r="A63" s="46" t="s">
        <v>44</v>
      </c>
      <c r="B63" s="44"/>
      <c r="C63" s="46"/>
      <c r="D63" s="46"/>
      <c r="E63" s="46"/>
      <c r="F63" s="46"/>
      <c r="G63" s="46"/>
      <c r="H63" s="46"/>
      <c r="I63" s="46"/>
      <c r="J63" s="47"/>
      <c r="K63" s="38"/>
    </row>
    <row r="64" spans="1:11" ht="15.75" x14ac:dyDescent="0.3">
      <c r="A64" s="46" t="s">
        <v>32</v>
      </c>
      <c r="B64" s="46"/>
      <c r="C64" s="46"/>
      <c r="D64" s="46"/>
      <c r="E64" s="46"/>
      <c r="F64" s="46"/>
      <c r="G64" s="46"/>
      <c r="H64" s="46"/>
      <c r="I64" s="46"/>
      <c r="J64" s="47"/>
      <c r="K64" s="38"/>
    </row>
    <row r="65" spans="1:11" ht="15.75" x14ac:dyDescent="0.3">
      <c r="A65" s="46" t="s">
        <v>45</v>
      </c>
      <c r="B65" s="46"/>
      <c r="C65" s="46"/>
      <c r="D65" s="46"/>
      <c r="E65" s="46"/>
      <c r="F65" s="46"/>
      <c r="G65" s="46"/>
      <c r="H65" s="46"/>
      <c r="I65" s="46"/>
      <c r="J65" s="47"/>
      <c r="K65" s="38"/>
    </row>
    <row r="66" spans="1:11" ht="15.75" x14ac:dyDescent="0.3">
      <c r="A66" s="46" t="s">
        <v>33</v>
      </c>
      <c r="B66" s="46"/>
      <c r="C66" s="46"/>
      <c r="D66" s="46"/>
      <c r="E66" s="46"/>
      <c r="F66" s="46"/>
      <c r="G66" s="44"/>
      <c r="H66" s="44"/>
      <c r="I66" s="44"/>
      <c r="J66" s="47"/>
      <c r="K66" s="38"/>
    </row>
    <row r="67" spans="1:1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</sheetData>
  <customSheetViews>
    <customSheetView guid="{C6B64476-6D89-491E-BE86-C0F616374400}">
      <selection activeCell="K5" sqref="K5"/>
      <pageMargins left="0" right="0.11811023622047245" top="0.74803149606299213" bottom="0.74803149606299213" header="0.31496062992125984" footer="0.31496062992125984"/>
      <printOptions horizontalCentered="1" verticalCentered="1"/>
      <pageSetup scale="90" orientation="landscape" r:id="rId1"/>
    </customSheetView>
    <customSheetView guid="{FDD3A569-AE8D-45FA-9859-E14E33B13118}">
      <selection activeCell="B3" sqref="B1:B3"/>
      <pageMargins left="0.7" right="0.7" top="0.75" bottom="0.75" header="0.3" footer="0.3"/>
      <pageSetup orientation="portrait" r:id="rId2"/>
    </customSheetView>
    <customSheetView guid="{53C7C10F-22E6-4166-A83B-DEF9C96D4D67}" topLeftCell="A5">
      <selection activeCell="B24" sqref="B24"/>
      <pageMargins left="0.7" right="0.7" top="0.75" bottom="0.75" header="0.3" footer="0.3"/>
      <pageSetup orientation="portrait" r:id="rId3"/>
    </customSheetView>
    <customSheetView guid="{D594767A-41B6-4B4D-8151-8B0C0090EE1A}" showPageBreaks="1">
      <selection activeCell="A20" sqref="A20:J23"/>
      <pageMargins left="0" right="0.11811023622047245" top="0.74803149606299213" bottom="0.74803149606299213" header="0.31496062992125984" footer="0.31496062992125984"/>
      <printOptions horizontalCentered="1" verticalCentered="1"/>
      <pageSetup scale="90" orientation="landscape" r:id="rId4"/>
    </customSheetView>
    <customSheetView guid="{7B976786-1131-467B-B57F-757BBCC2260C}">
      <selection activeCell="K5" sqref="K5"/>
      <pageMargins left="0" right="0.11811023622047245" top="0.74803149606299213" bottom="0.74803149606299213" header="0.31496062992125984" footer="0.31496062992125984"/>
      <printOptions horizontalCentered="1" verticalCentered="1"/>
      <pageSetup scale="90" orientation="landscape" r:id="rId5"/>
    </customSheetView>
  </customSheetViews>
  <mergeCells count="3">
    <mergeCell ref="A5:E5"/>
    <mergeCell ref="A6:E6"/>
    <mergeCell ref="A61:B61"/>
  </mergeCells>
  <printOptions horizontalCentered="1" verticalCentered="1"/>
  <pageMargins left="0" right="0.11811023622047245" top="0.74803149606299213" bottom="0.74803149606299213" header="0.31496062992125984" footer="0.31496062992125984"/>
  <pageSetup scale="90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1"/>
  <sheetViews>
    <sheetView workbookViewId="0">
      <selection activeCell="B7" sqref="B7:K7"/>
    </sheetView>
  </sheetViews>
  <sheetFormatPr baseColWidth="10" defaultRowHeight="15" x14ac:dyDescent="0.25"/>
  <cols>
    <col min="1" max="1" width="13.85546875" customWidth="1"/>
    <col min="2" max="2" width="58.42578125" customWidth="1"/>
    <col min="3" max="4" width="32.7109375" customWidth="1"/>
    <col min="5" max="5" width="10.5703125" customWidth="1"/>
    <col min="6" max="7" width="9.28515625" customWidth="1"/>
    <col min="8" max="8" width="10.7109375" customWidth="1"/>
    <col min="9" max="9" width="10" customWidth="1"/>
    <col min="10" max="10" width="10.42578125" customWidth="1"/>
    <col min="11" max="11" width="13.7109375" customWidth="1"/>
  </cols>
  <sheetData>
    <row r="1" spans="1:13" ht="16.5" x14ac:dyDescent="0.3">
      <c r="A1" s="2" t="s">
        <v>2</v>
      </c>
      <c r="B1" s="31" t="s">
        <v>168</v>
      </c>
      <c r="C1" s="1"/>
      <c r="D1" s="32"/>
      <c r="E1" s="28"/>
      <c r="F1" s="28"/>
      <c r="G1" s="28"/>
      <c r="H1" s="28"/>
      <c r="I1" s="28"/>
      <c r="J1" s="12"/>
      <c r="K1" s="4"/>
      <c r="L1" s="1"/>
    </row>
    <row r="2" spans="1:13" ht="16.5" x14ac:dyDescent="0.3">
      <c r="A2" s="2" t="s">
        <v>1</v>
      </c>
      <c r="B2" s="95" t="s">
        <v>3</v>
      </c>
      <c r="C2" s="95"/>
      <c r="D2" s="95"/>
      <c r="E2" s="95"/>
      <c r="F2" s="95"/>
      <c r="G2" s="95"/>
      <c r="H2" s="95"/>
      <c r="I2" s="95"/>
      <c r="J2" s="13"/>
      <c r="K2" s="4"/>
      <c r="L2" s="1"/>
    </row>
    <row r="3" spans="1:13" ht="16.5" x14ac:dyDescent="0.3">
      <c r="A3" s="2" t="s">
        <v>0</v>
      </c>
      <c r="B3" s="95">
        <v>2019</v>
      </c>
      <c r="C3" s="95"/>
      <c r="D3" s="95"/>
      <c r="E3" s="95"/>
      <c r="F3" s="95"/>
      <c r="G3" s="95"/>
      <c r="H3" s="95"/>
      <c r="I3" s="95"/>
      <c r="J3" s="13"/>
      <c r="K3" s="4"/>
      <c r="L3" s="1"/>
    </row>
    <row r="4" spans="1:13" ht="16.5" x14ac:dyDescent="0.3">
      <c r="A4" s="2"/>
      <c r="B4" s="28"/>
      <c r="C4" s="28"/>
      <c r="D4" s="28"/>
      <c r="E4" s="28"/>
      <c r="F4" s="28"/>
      <c r="G4" s="28"/>
      <c r="H4" s="28"/>
      <c r="I4" s="28"/>
      <c r="J4" s="13"/>
      <c r="K4" s="4"/>
      <c r="L4" s="1"/>
    </row>
    <row r="5" spans="1:13" s="56" customFormat="1" ht="15.75" x14ac:dyDescent="0.3">
      <c r="A5" s="52"/>
      <c r="B5" s="52"/>
      <c r="C5" s="52"/>
      <c r="D5" s="52"/>
      <c r="E5" s="52"/>
      <c r="F5" s="52"/>
      <c r="G5" s="52"/>
      <c r="H5" s="52"/>
      <c r="I5" s="53"/>
      <c r="J5" s="53"/>
      <c r="K5" s="53"/>
      <c r="L5" s="54"/>
      <c r="M5" s="55"/>
    </row>
    <row r="6" spans="1:13" ht="15.75" x14ac:dyDescent="0.3">
      <c r="A6" s="17"/>
      <c r="B6" s="17"/>
      <c r="C6" s="17"/>
      <c r="D6" s="17"/>
      <c r="E6" s="18"/>
      <c r="F6" s="18"/>
      <c r="G6" s="18"/>
      <c r="H6" s="18"/>
      <c r="I6" s="19"/>
      <c r="J6" s="19"/>
      <c r="K6" s="19"/>
      <c r="L6" s="1"/>
    </row>
    <row r="7" spans="1:13" ht="15.75" x14ac:dyDescent="0.3">
      <c r="A7" s="82" t="s">
        <v>4</v>
      </c>
      <c r="B7" s="76" t="s">
        <v>11</v>
      </c>
      <c r="C7" s="77"/>
      <c r="D7" s="77"/>
      <c r="E7" s="77"/>
      <c r="F7" s="77"/>
      <c r="G7" s="77"/>
      <c r="H7" s="77"/>
      <c r="I7" s="77"/>
      <c r="J7" s="77"/>
      <c r="K7" s="78"/>
      <c r="L7" s="1"/>
    </row>
    <row r="8" spans="1:13" ht="15.75" x14ac:dyDescent="0.3">
      <c r="A8" s="83"/>
      <c r="B8" s="76" t="s">
        <v>25</v>
      </c>
      <c r="C8" s="77"/>
      <c r="D8" s="77"/>
      <c r="E8" s="77"/>
      <c r="F8" s="77"/>
      <c r="G8" s="77"/>
      <c r="H8" s="77"/>
      <c r="I8" s="77"/>
      <c r="J8" s="77"/>
      <c r="K8" s="78"/>
      <c r="L8" s="1"/>
    </row>
    <row r="9" spans="1:13" ht="14.45" customHeight="1" x14ac:dyDescent="0.3">
      <c r="A9" s="83"/>
      <c r="B9" s="92" t="s">
        <v>10</v>
      </c>
      <c r="C9" s="50"/>
      <c r="D9" s="85" t="s">
        <v>47</v>
      </c>
      <c r="E9" s="87" t="s">
        <v>34</v>
      </c>
      <c r="F9" s="88"/>
      <c r="G9" s="88"/>
      <c r="H9" s="89"/>
      <c r="I9" s="94" t="s">
        <v>12</v>
      </c>
      <c r="J9" s="90"/>
      <c r="K9" s="91"/>
      <c r="L9" s="1"/>
    </row>
    <row r="10" spans="1:13" ht="47.25" customHeight="1" x14ac:dyDescent="0.3">
      <c r="A10" s="84"/>
      <c r="B10" s="93"/>
      <c r="C10" s="49" t="s">
        <v>48</v>
      </c>
      <c r="D10" s="86"/>
      <c r="E10" s="9" t="s">
        <v>7</v>
      </c>
      <c r="F10" s="9" t="s">
        <v>8</v>
      </c>
      <c r="G10" s="9" t="s">
        <v>15</v>
      </c>
      <c r="H10" s="9" t="s">
        <v>53</v>
      </c>
      <c r="I10" s="5" t="s">
        <v>19</v>
      </c>
      <c r="J10" s="5" t="s">
        <v>16</v>
      </c>
      <c r="K10" s="5" t="s">
        <v>35</v>
      </c>
      <c r="L10" s="1"/>
    </row>
    <row r="11" spans="1:13" ht="15.75" x14ac:dyDescent="0.3">
      <c r="A11" s="14">
        <v>1</v>
      </c>
      <c r="B11" s="30" t="s">
        <v>98</v>
      </c>
      <c r="C11" s="30" t="s">
        <v>109</v>
      </c>
      <c r="D11" s="30" t="s">
        <v>110</v>
      </c>
      <c r="E11" s="15">
        <v>5</v>
      </c>
      <c r="F11" s="15">
        <v>5</v>
      </c>
      <c r="G11" s="15">
        <f>+E11-F11</f>
        <v>0</v>
      </c>
      <c r="H11" s="15">
        <v>0</v>
      </c>
      <c r="I11" s="16">
        <f>F11/E11</f>
        <v>1</v>
      </c>
      <c r="J11" s="16">
        <f>G11/E11</f>
        <v>0</v>
      </c>
      <c r="K11" s="16">
        <f>H11/E11</f>
        <v>0</v>
      </c>
      <c r="L11" s="1"/>
    </row>
    <row r="12" spans="1:13" ht="15.75" x14ac:dyDescent="0.3">
      <c r="A12" s="14">
        <v>2</v>
      </c>
      <c r="B12" s="30" t="s">
        <v>106</v>
      </c>
      <c r="C12" s="30" t="s">
        <v>92</v>
      </c>
      <c r="D12" s="30" t="s">
        <v>110</v>
      </c>
      <c r="E12" s="15">
        <v>45</v>
      </c>
      <c r="F12" s="15">
        <v>35</v>
      </c>
      <c r="G12" s="15">
        <f t="shared" ref="G12:G14" si="0">+E12-F12</f>
        <v>10</v>
      </c>
      <c r="H12" s="15">
        <v>0</v>
      </c>
      <c r="I12" s="16">
        <f>F12/E12</f>
        <v>0.77777777777777779</v>
      </c>
      <c r="J12" s="16">
        <f>G12/E12</f>
        <v>0.22222222222222221</v>
      </c>
      <c r="K12" s="16">
        <f>H12/E12</f>
        <v>0</v>
      </c>
      <c r="L12" s="1"/>
    </row>
    <row r="13" spans="1:13" ht="15.75" x14ac:dyDescent="0.3">
      <c r="A13" s="14">
        <v>3</v>
      </c>
      <c r="B13" s="30" t="s">
        <v>107</v>
      </c>
      <c r="C13" s="30" t="s">
        <v>92</v>
      </c>
      <c r="D13" s="30" t="s">
        <v>110</v>
      </c>
      <c r="E13" s="15">
        <v>16</v>
      </c>
      <c r="F13" s="15">
        <v>14</v>
      </c>
      <c r="G13" s="15">
        <f t="shared" si="0"/>
        <v>2</v>
      </c>
      <c r="H13" s="15">
        <v>0</v>
      </c>
      <c r="I13" s="16">
        <f t="shared" ref="I13:I15" si="1">F13/E13</f>
        <v>0.875</v>
      </c>
      <c r="J13" s="16">
        <f t="shared" ref="J13:J15" si="2">G13/E13</f>
        <v>0.125</v>
      </c>
      <c r="K13" s="16">
        <f t="shared" ref="K13:K15" si="3">H13/E13</f>
        <v>0</v>
      </c>
      <c r="L13" s="1"/>
    </row>
    <row r="14" spans="1:13" ht="15.75" x14ac:dyDescent="0.3">
      <c r="A14" s="14">
        <v>4</v>
      </c>
      <c r="B14" s="30" t="s">
        <v>108</v>
      </c>
      <c r="C14" s="6" t="s">
        <v>109</v>
      </c>
      <c r="D14" s="30" t="s">
        <v>110</v>
      </c>
      <c r="E14" s="15">
        <v>116</v>
      </c>
      <c r="F14" s="15">
        <v>47</v>
      </c>
      <c r="G14" s="15">
        <f t="shared" si="0"/>
        <v>69</v>
      </c>
      <c r="H14" s="15">
        <v>0</v>
      </c>
      <c r="I14" s="16">
        <f t="shared" si="1"/>
        <v>0.40517241379310343</v>
      </c>
      <c r="J14" s="16">
        <f t="shared" si="2"/>
        <v>0.59482758620689657</v>
      </c>
      <c r="K14" s="16">
        <f t="shared" si="3"/>
        <v>0</v>
      </c>
      <c r="L14" s="1"/>
    </row>
    <row r="15" spans="1:13" ht="15.75" x14ac:dyDescent="0.3">
      <c r="A15" s="79" t="s">
        <v>9</v>
      </c>
      <c r="B15" s="81"/>
      <c r="C15" s="81"/>
      <c r="D15" s="80"/>
      <c r="E15" s="15">
        <f>SUM(E11:E14)</f>
        <v>182</v>
      </c>
      <c r="F15" s="15">
        <f>SUM(F11:F14)</f>
        <v>101</v>
      </c>
      <c r="G15" s="15">
        <f>SUM(G11:G14)</f>
        <v>81</v>
      </c>
      <c r="H15" s="15">
        <v>0</v>
      </c>
      <c r="I15" s="16">
        <f t="shared" si="1"/>
        <v>0.55494505494505497</v>
      </c>
      <c r="J15" s="16">
        <f t="shared" si="2"/>
        <v>0.44505494505494503</v>
      </c>
      <c r="K15" s="16">
        <f t="shared" si="3"/>
        <v>0</v>
      </c>
      <c r="L15" s="1"/>
    </row>
    <row r="16" spans="1:13" ht="16.5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1"/>
    </row>
    <row r="17" spans="1:13" ht="15.75" x14ac:dyDescent="0.3">
      <c r="A17" s="46" t="s">
        <v>36</v>
      </c>
      <c r="B17" s="44"/>
      <c r="C17" s="44"/>
      <c r="D17" s="44"/>
      <c r="E17" s="44"/>
      <c r="F17" s="44"/>
      <c r="G17" s="44"/>
      <c r="H17" s="64"/>
      <c r="I17" s="64"/>
      <c r="J17" s="64"/>
      <c r="K17" s="45"/>
      <c r="L17" s="38"/>
      <c r="M17" s="39"/>
    </row>
    <row r="18" spans="1:13" ht="15.75" x14ac:dyDescent="0.3">
      <c r="A18" s="46" t="s">
        <v>39</v>
      </c>
      <c r="B18" s="44"/>
      <c r="C18" s="44"/>
      <c r="D18" s="44"/>
      <c r="E18" s="44"/>
      <c r="F18" s="44"/>
      <c r="G18" s="44"/>
      <c r="H18" s="64"/>
      <c r="I18" s="64"/>
      <c r="J18" s="64"/>
      <c r="K18" s="45"/>
      <c r="L18" s="38"/>
      <c r="M18" s="39"/>
    </row>
    <row r="19" spans="1:13" ht="15.75" x14ac:dyDescent="0.3">
      <c r="A19" s="46" t="s">
        <v>40</v>
      </c>
      <c r="B19" s="46"/>
      <c r="C19" s="46"/>
      <c r="D19" s="46"/>
      <c r="E19" s="46"/>
      <c r="F19" s="46"/>
      <c r="G19" s="46"/>
      <c r="H19" s="65"/>
      <c r="I19" s="66"/>
      <c r="J19" s="66"/>
      <c r="K19" s="67"/>
      <c r="L19" s="40"/>
      <c r="M19" s="40"/>
    </row>
    <row r="20" spans="1:13" ht="15.75" x14ac:dyDescent="0.3">
      <c r="A20" s="46" t="s">
        <v>37</v>
      </c>
      <c r="B20" s="46"/>
      <c r="C20" s="46"/>
      <c r="D20" s="46"/>
      <c r="E20" s="46"/>
      <c r="F20" s="46"/>
      <c r="G20" s="46"/>
      <c r="H20" s="65"/>
      <c r="I20" s="65"/>
      <c r="J20" s="65"/>
      <c r="K20" s="43"/>
      <c r="L20" s="38"/>
      <c r="M20" s="39"/>
    </row>
    <row r="21" spans="1:13" ht="15.75" x14ac:dyDescent="0.3">
      <c r="A21" s="62" t="s">
        <v>46</v>
      </c>
      <c r="B21" s="62"/>
      <c r="C21" s="62"/>
      <c r="D21" s="62"/>
      <c r="E21" s="62"/>
      <c r="F21" s="62"/>
      <c r="G21" s="62"/>
      <c r="H21" s="68"/>
      <c r="I21" s="68"/>
      <c r="J21" s="68"/>
      <c r="K21" s="69"/>
      <c r="L21" s="38"/>
      <c r="M21" s="39"/>
    </row>
    <row r="22" spans="1:13" ht="15.75" x14ac:dyDescent="0.3">
      <c r="A22" s="63" t="s">
        <v>38</v>
      </c>
      <c r="B22" s="63"/>
      <c r="C22" s="63"/>
      <c r="D22" s="63"/>
      <c r="E22" s="63"/>
      <c r="F22" s="63"/>
      <c r="G22" s="63"/>
      <c r="H22" s="70"/>
      <c r="I22" s="64"/>
      <c r="J22" s="64"/>
      <c r="K22" s="45"/>
      <c r="L22" s="38"/>
      <c r="M22" s="39"/>
    </row>
    <row r="23" spans="1:13" s="56" customFormat="1" ht="15.75" x14ac:dyDescent="0.3">
      <c r="A23" s="52"/>
      <c r="B23" s="52"/>
      <c r="C23" s="52"/>
      <c r="D23" s="52"/>
      <c r="E23" s="52"/>
      <c r="F23" s="52"/>
      <c r="G23" s="52"/>
      <c r="H23" s="57"/>
      <c r="I23" s="58"/>
      <c r="J23" s="58"/>
      <c r="K23" s="59"/>
      <c r="L23" s="54"/>
      <c r="M23" s="55"/>
    </row>
    <row r="24" spans="1:13" x14ac:dyDescent="0.25">
      <c r="A24" s="37"/>
      <c r="B24" s="37"/>
      <c r="C24" s="37"/>
      <c r="D24" s="37"/>
      <c r="E24" s="37"/>
      <c r="F24" s="37"/>
      <c r="G24" s="20"/>
      <c r="H24" s="20"/>
      <c r="I24" s="20"/>
      <c r="J24" s="20"/>
      <c r="K24" s="20"/>
      <c r="L24" s="38"/>
      <c r="M24" s="39"/>
    </row>
    <row r="25" spans="1:13" s="1" customFormat="1" ht="15.75" x14ac:dyDescent="0.3">
      <c r="A25" s="82" t="s">
        <v>4</v>
      </c>
      <c r="B25" s="76" t="s">
        <v>13</v>
      </c>
      <c r="C25" s="77"/>
      <c r="D25" s="77"/>
      <c r="E25" s="77"/>
      <c r="F25" s="77"/>
      <c r="G25" s="77"/>
      <c r="H25" s="77"/>
      <c r="I25" s="77"/>
      <c r="J25" s="77"/>
      <c r="K25" s="78"/>
    </row>
    <row r="26" spans="1:13" s="1" customFormat="1" ht="15.75" x14ac:dyDescent="0.3">
      <c r="A26" s="83"/>
      <c r="B26" s="76" t="s">
        <v>26</v>
      </c>
      <c r="C26" s="77"/>
      <c r="D26" s="77"/>
      <c r="E26" s="77"/>
      <c r="F26" s="77"/>
      <c r="G26" s="77"/>
      <c r="H26" s="77"/>
      <c r="I26" s="77"/>
      <c r="J26" s="77"/>
      <c r="K26" s="78"/>
    </row>
    <row r="27" spans="1:13" s="1" customFormat="1" ht="15.75" x14ac:dyDescent="0.3">
      <c r="A27" s="83"/>
      <c r="B27" s="92" t="s">
        <v>10</v>
      </c>
      <c r="C27" s="50"/>
      <c r="D27" s="85" t="s">
        <v>47</v>
      </c>
      <c r="E27" s="87" t="s">
        <v>34</v>
      </c>
      <c r="F27" s="88"/>
      <c r="G27" s="88"/>
      <c r="H27" s="89"/>
      <c r="I27" s="90" t="s">
        <v>12</v>
      </c>
      <c r="J27" s="90"/>
      <c r="K27" s="91"/>
    </row>
    <row r="28" spans="1:13" s="1" customFormat="1" ht="45" customHeight="1" x14ac:dyDescent="0.3">
      <c r="A28" s="84"/>
      <c r="B28" s="93"/>
      <c r="C28" s="51" t="s">
        <v>48</v>
      </c>
      <c r="D28" s="86"/>
      <c r="E28" s="9" t="s">
        <v>7</v>
      </c>
      <c r="F28" s="9" t="s">
        <v>8</v>
      </c>
      <c r="G28" s="9" t="s">
        <v>15</v>
      </c>
      <c r="H28" s="9" t="s">
        <v>53</v>
      </c>
      <c r="I28" s="5" t="s">
        <v>19</v>
      </c>
      <c r="J28" s="5" t="s">
        <v>16</v>
      </c>
      <c r="K28" s="5" t="s">
        <v>35</v>
      </c>
    </row>
    <row r="29" spans="1:13" s="1" customFormat="1" ht="25.5" customHeight="1" x14ac:dyDescent="0.3">
      <c r="A29" s="14">
        <v>1</v>
      </c>
      <c r="B29" s="6" t="s">
        <v>111</v>
      </c>
      <c r="C29" s="30" t="s">
        <v>63</v>
      </c>
      <c r="D29" s="30" t="s">
        <v>113</v>
      </c>
      <c r="E29" s="15">
        <v>1</v>
      </c>
      <c r="F29" s="15">
        <v>1</v>
      </c>
      <c r="G29" s="15">
        <v>0</v>
      </c>
      <c r="H29" s="15">
        <v>0</v>
      </c>
      <c r="I29" s="16">
        <f>F29/E29</f>
        <v>1</v>
      </c>
      <c r="J29" s="16">
        <f>G29/E29</f>
        <v>0</v>
      </c>
      <c r="K29" s="16">
        <f>H29/E29</f>
        <v>0</v>
      </c>
    </row>
    <row r="30" spans="1:13" s="1" customFormat="1" ht="15.75" x14ac:dyDescent="0.3">
      <c r="A30" s="14">
        <v>2</v>
      </c>
      <c r="B30" s="6" t="s">
        <v>75</v>
      </c>
      <c r="C30" s="30" t="s">
        <v>112</v>
      </c>
      <c r="D30" s="30" t="s">
        <v>113</v>
      </c>
      <c r="E30" s="15">
        <v>1</v>
      </c>
      <c r="F30" s="15">
        <v>1</v>
      </c>
      <c r="G30" s="15">
        <v>0</v>
      </c>
      <c r="H30" s="15">
        <v>0</v>
      </c>
      <c r="I30" s="16">
        <f>F30/E30</f>
        <v>1</v>
      </c>
      <c r="J30" s="16">
        <f>G30/E30</f>
        <v>0</v>
      </c>
      <c r="K30" s="16">
        <f>H30/E30</f>
        <v>0</v>
      </c>
    </row>
    <row r="31" spans="1:13" s="1" customFormat="1" ht="15.75" x14ac:dyDescent="0.3">
      <c r="A31" s="79" t="s">
        <v>9</v>
      </c>
      <c r="B31" s="81"/>
      <c r="C31" s="81"/>
      <c r="D31" s="80"/>
      <c r="E31" s="14">
        <f>SUM(E29:E30)</f>
        <v>2</v>
      </c>
      <c r="F31" s="14">
        <f>SUM(F29:F30)</f>
        <v>2</v>
      </c>
      <c r="G31" s="14">
        <f>SUM(G29:G30)</f>
        <v>0</v>
      </c>
      <c r="H31" s="14">
        <f>SUM(H29:H30)</f>
        <v>0</v>
      </c>
      <c r="I31" s="24">
        <f>F31/E31</f>
        <v>1</v>
      </c>
      <c r="J31" s="24">
        <f>G31/E31</f>
        <v>0</v>
      </c>
      <c r="K31" s="24">
        <f>H31/E31</f>
        <v>0</v>
      </c>
    </row>
    <row r="32" spans="1:13" s="1" customFormat="1" ht="16.5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3" s="1" customFormat="1" ht="15.75" x14ac:dyDescent="0.3">
      <c r="A33" s="46" t="s">
        <v>36</v>
      </c>
      <c r="B33" s="44"/>
      <c r="C33" s="44"/>
      <c r="D33" s="44"/>
      <c r="E33" s="44"/>
      <c r="F33" s="44"/>
      <c r="G33" s="44"/>
      <c r="H33" s="44"/>
      <c r="I33" s="44"/>
      <c r="J33" s="44"/>
      <c r="K33" s="45"/>
      <c r="L33" s="38"/>
      <c r="M33" s="38"/>
    </row>
    <row r="34" spans="1:13" s="1" customFormat="1" ht="15.75" x14ac:dyDescent="0.3">
      <c r="A34" s="46" t="s">
        <v>39</v>
      </c>
      <c r="B34" s="44"/>
      <c r="C34" s="44"/>
      <c r="D34" s="44"/>
      <c r="E34" s="44"/>
      <c r="F34" s="44"/>
      <c r="G34" s="44"/>
      <c r="H34" s="44"/>
      <c r="I34" s="44"/>
      <c r="J34" s="44"/>
      <c r="K34" s="45"/>
      <c r="L34" s="38"/>
      <c r="M34" s="38"/>
    </row>
    <row r="35" spans="1:13" s="1" customFormat="1" ht="15.75" x14ac:dyDescent="0.3">
      <c r="A35" s="46" t="s">
        <v>40</v>
      </c>
      <c r="B35" s="46"/>
      <c r="C35" s="46"/>
      <c r="D35" s="46"/>
      <c r="E35" s="46"/>
      <c r="F35" s="46"/>
      <c r="G35" s="46"/>
      <c r="H35" s="46"/>
      <c r="I35" s="61"/>
      <c r="J35" s="61"/>
      <c r="K35" s="67"/>
      <c r="L35" s="40"/>
      <c r="M35" s="40"/>
    </row>
    <row r="36" spans="1:13" s="1" customFormat="1" ht="15.75" x14ac:dyDescent="0.3">
      <c r="A36" s="46" t="s">
        <v>37</v>
      </c>
      <c r="B36" s="46"/>
      <c r="C36" s="46"/>
      <c r="D36" s="46"/>
      <c r="E36" s="46"/>
      <c r="F36" s="46"/>
      <c r="G36" s="46"/>
      <c r="H36" s="46"/>
      <c r="I36" s="46"/>
      <c r="J36" s="46"/>
      <c r="K36" s="43"/>
      <c r="L36" s="38"/>
      <c r="M36" s="38"/>
    </row>
    <row r="37" spans="1:13" s="1" customFormat="1" ht="15.75" x14ac:dyDescent="0.3">
      <c r="A37" s="62" t="s">
        <v>46</v>
      </c>
      <c r="B37" s="62"/>
      <c r="C37" s="62"/>
      <c r="D37" s="62"/>
      <c r="E37" s="62"/>
      <c r="F37" s="62"/>
      <c r="G37" s="62"/>
      <c r="H37" s="62"/>
      <c r="I37" s="62"/>
      <c r="J37" s="62"/>
      <c r="K37" s="69"/>
      <c r="L37" s="38"/>
      <c r="M37" s="38"/>
    </row>
    <row r="38" spans="1:13" s="1" customFormat="1" ht="15.75" x14ac:dyDescent="0.3">
      <c r="A38" s="63" t="s">
        <v>38</v>
      </c>
      <c r="B38" s="63"/>
      <c r="C38" s="63"/>
      <c r="D38" s="63"/>
      <c r="E38" s="63"/>
      <c r="F38" s="63"/>
      <c r="G38" s="63"/>
      <c r="H38" s="63"/>
      <c r="I38" s="44"/>
      <c r="J38" s="44"/>
      <c r="K38" s="45"/>
      <c r="L38" s="38"/>
      <c r="M38" s="38"/>
    </row>
    <row r="39" spans="1:13" s="60" customFormat="1" ht="15.75" x14ac:dyDescent="0.3">
      <c r="A39" s="52"/>
      <c r="B39" s="52"/>
      <c r="C39" s="52"/>
      <c r="D39" s="52"/>
      <c r="E39" s="52"/>
      <c r="F39" s="52"/>
      <c r="G39" s="52"/>
      <c r="H39" s="52"/>
      <c r="I39" s="53"/>
      <c r="J39" s="53"/>
      <c r="K39" s="59"/>
      <c r="L39" s="54"/>
      <c r="M39" s="54"/>
    </row>
    <row r="40" spans="1:13" s="60" customFormat="1" ht="15.75" x14ac:dyDescent="0.3">
      <c r="A40" s="52"/>
      <c r="B40" s="52"/>
      <c r="C40" s="52"/>
      <c r="D40" s="52"/>
      <c r="E40" s="52"/>
      <c r="F40" s="52"/>
      <c r="G40" s="52"/>
      <c r="H40" s="52"/>
      <c r="I40" s="53"/>
      <c r="J40" s="53"/>
      <c r="K40" s="59"/>
      <c r="L40" s="54"/>
      <c r="M40" s="54"/>
    </row>
    <row r="41" spans="1:13" s="1" customFormat="1" ht="16.5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3" s="1" customFormat="1" ht="15.75" x14ac:dyDescent="0.3">
      <c r="A42" s="82" t="s">
        <v>4</v>
      </c>
      <c r="B42" s="76" t="s">
        <v>14</v>
      </c>
      <c r="C42" s="77"/>
      <c r="D42" s="77"/>
      <c r="E42" s="77"/>
      <c r="F42" s="77"/>
      <c r="G42" s="77"/>
      <c r="H42" s="77"/>
      <c r="I42" s="77"/>
      <c r="J42" s="77"/>
      <c r="K42" s="78"/>
    </row>
    <row r="43" spans="1:13" s="1" customFormat="1" ht="15.75" x14ac:dyDescent="0.3">
      <c r="A43" s="83"/>
      <c r="B43" s="76" t="s">
        <v>23</v>
      </c>
      <c r="C43" s="77"/>
      <c r="D43" s="77"/>
      <c r="E43" s="77"/>
      <c r="F43" s="77"/>
      <c r="G43" s="77"/>
      <c r="H43" s="77"/>
      <c r="I43" s="77"/>
      <c r="J43" s="77"/>
      <c r="K43" s="78"/>
    </row>
    <row r="44" spans="1:13" s="1" customFormat="1" ht="15.75" x14ac:dyDescent="0.3">
      <c r="A44" s="83"/>
      <c r="B44" s="85" t="s">
        <v>10</v>
      </c>
      <c r="C44" s="48"/>
      <c r="D44" s="85" t="s">
        <v>43</v>
      </c>
      <c r="E44" s="87" t="s">
        <v>34</v>
      </c>
      <c r="F44" s="88"/>
      <c r="G44" s="88"/>
      <c r="H44" s="89"/>
      <c r="I44" s="90" t="s">
        <v>12</v>
      </c>
      <c r="J44" s="90"/>
      <c r="K44" s="91"/>
    </row>
    <row r="45" spans="1:13" s="1" customFormat="1" ht="46.5" customHeight="1" x14ac:dyDescent="0.3">
      <c r="A45" s="84"/>
      <c r="B45" s="86"/>
      <c r="C45" s="51" t="s">
        <v>48</v>
      </c>
      <c r="D45" s="86"/>
      <c r="E45" s="9" t="s">
        <v>7</v>
      </c>
      <c r="F45" s="9" t="s">
        <v>8</v>
      </c>
      <c r="G45" s="9" t="s">
        <v>15</v>
      </c>
      <c r="H45" s="9" t="s">
        <v>53</v>
      </c>
      <c r="I45" s="5" t="s">
        <v>19</v>
      </c>
      <c r="J45" s="5" t="s">
        <v>16</v>
      </c>
      <c r="K45" s="5" t="s">
        <v>35</v>
      </c>
    </row>
    <row r="46" spans="1:13" s="1" customFormat="1" ht="15.75" x14ac:dyDescent="0.3">
      <c r="A46" s="14">
        <v>1</v>
      </c>
      <c r="B46" s="74" t="s">
        <v>114</v>
      </c>
      <c r="C46" s="33" t="s">
        <v>115</v>
      </c>
      <c r="D46" s="74" t="s">
        <v>114</v>
      </c>
      <c r="E46" s="15">
        <v>1</v>
      </c>
      <c r="F46" s="15">
        <v>1</v>
      </c>
      <c r="G46" s="15">
        <v>0</v>
      </c>
      <c r="H46" s="15">
        <v>0</v>
      </c>
      <c r="I46" s="16">
        <f>F46/E46</f>
        <v>1</v>
      </c>
      <c r="J46" s="16">
        <f>G46/E46</f>
        <v>0</v>
      </c>
      <c r="K46" s="16">
        <f>H46/E46</f>
        <v>0</v>
      </c>
    </row>
    <row r="47" spans="1:13" s="1" customFormat="1" ht="15.75" x14ac:dyDescent="0.3">
      <c r="A47" s="14">
        <v>2</v>
      </c>
      <c r="B47" s="74" t="s">
        <v>114</v>
      </c>
      <c r="C47" s="30" t="s">
        <v>116</v>
      </c>
      <c r="D47" s="74" t="s">
        <v>114</v>
      </c>
      <c r="E47" s="15">
        <v>1</v>
      </c>
      <c r="F47" s="15">
        <v>0</v>
      </c>
      <c r="G47" s="15">
        <v>1</v>
      </c>
      <c r="H47" s="15">
        <v>0</v>
      </c>
      <c r="I47" s="16">
        <f t="shared" ref="I47" si="4">F47/E47</f>
        <v>0</v>
      </c>
      <c r="J47" s="16">
        <f t="shared" ref="J47" si="5">G47/E47</f>
        <v>1</v>
      </c>
      <c r="K47" s="16">
        <f t="shared" ref="K47" si="6">H47/E47</f>
        <v>0</v>
      </c>
    </row>
    <row r="48" spans="1:13" s="1" customFormat="1" ht="15.75" x14ac:dyDescent="0.3">
      <c r="A48" s="79" t="s">
        <v>9</v>
      </c>
      <c r="B48" s="81"/>
      <c r="C48" s="81"/>
      <c r="D48" s="80"/>
      <c r="E48" s="14">
        <f>SUM(E46:E47)</f>
        <v>2</v>
      </c>
      <c r="F48" s="14">
        <f>SUM(F46:F47)</f>
        <v>1</v>
      </c>
      <c r="G48" s="14">
        <f>SUM(G46:G47)</f>
        <v>1</v>
      </c>
      <c r="H48" s="14">
        <f>SUM(H46:H47)</f>
        <v>0</v>
      </c>
      <c r="I48" s="24">
        <f>F48/E48</f>
        <v>0.5</v>
      </c>
      <c r="J48" s="24">
        <f>G48/E48</f>
        <v>0.5</v>
      </c>
      <c r="K48" s="24">
        <f>H48/E48</f>
        <v>0</v>
      </c>
    </row>
    <row r="49" spans="1:13" s="1" customFormat="1" ht="16.5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3" s="1" customFormat="1" ht="15" customHeight="1" x14ac:dyDescent="0.3">
      <c r="A50" s="46" t="s">
        <v>36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38"/>
      <c r="M50" s="38"/>
    </row>
    <row r="51" spans="1:13" s="1" customFormat="1" ht="15.75" x14ac:dyDescent="0.3">
      <c r="A51" s="46" t="s">
        <v>39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38"/>
      <c r="M51" s="38"/>
    </row>
    <row r="52" spans="1:13" s="1" customFormat="1" ht="15.75" x14ac:dyDescent="0.3">
      <c r="A52" s="46" t="s">
        <v>40</v>
      </c>
      <c r="B52" s="46"/>
      <c r="C52" s="46"/>
      <c r="D52" s="46"/>
      <c r="E52" s="46"/>
      <c r="F52" s="46"/>
      <c r="G52" s="46"/>
      <c r="H52" s="46"/>
      <c r="I52" s="61"/>
      <c r="J52" s="61"/>
      <c r="K52" s="61"/>
      <c r="L52" s="40"/>
      <c r="M52" s="40"/>
    </row>
    <row r="53" spans="1:13" s="1" customFormat="1" ht="15.75" x14ac:dyDescent="0.3">
      <c r="A53" s="46" t="s">
        <v>37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38"/>
      <c r="M53" s="38"/>
    </row>
    <row r="54" spans="1:13" s="1" customFormat="1" ht="15.75" x14ac:dyDescent="0.3">
      <c r="A54" s="62" t="s">
        <v>46</v>
      </c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38"/>
      <c r="M54" s="38"/>
    </row>
    <row r="55" spans="1:13" s="1" customFormat="1" ht="15.75" x14ac:dyDescent="0.3">
      <c r="A55" s="63" t="s">
        <v>38</v>
      </c>
      <c r="B55" s="63"/>
      <c r="C55" s="63"/>
      <c r="D55" s="63"/>
      <c r="E55" s="63"/>
      <c r="F55" s="63"/>
      <c r="G55" s="63"/>
      <c r="H55" s="63"/>
      <c r="I55" s="44"/>
      <c r="J55" s="44"/>
      <c r="K55" s="44"/>
      <c r="L55" s="38"/>
      <c r="M55" s="38"/>
    </row>
    <row r="56" spans="1:13" s="60" customFormat="1" ht="15.75" x14ac:dyDescent="0.3">
      <c r="A56" s="52"/>
      <c r="B56" s="52"/>
      <c r="C56" s="52"/>
      <c r="D56" s="52"/>
      <c r="E56" s="52"/>
      <c r="F56" s="52"/>
      <c r="G56" s="52"/>
      <c r="H56" s="52"/>
      <c r="I56" s="53"/>
      <c r="J56" s="53"/>
      <c r="K56" s="53"/>
      <c r="L56" s="54"/>
      <c r="M56" s="54"/>
    </row>
    <row r="57" spans="1:13" s="1" customFormat="1" x14ac:dyDescent="0.25"/>
    <row r="58" spans="1:13" s="1" customFormat="1" ht="15.75" x14ac:dyDescent="0.3">
      <c r="A58" s="82" t="s">
        <v>4</v>
      </c>
      <c r="B58" s="76" t="s">
        <v>21</v>
      </c>
      <c r="C58" s="77"/>
      <c r="D58" s="77"/>
      <c r="E58" s="77"/>
      <c r="F58" s="77"/>
      <c r="G58" s="77"/>
      <c r="H58" s="77"/>
      <c r="I58" s="77"/>
      <c r="J58" s="77"/>
      <c r="K58" s="78"/>
    </row>
    <row r="59" spans="1:13" s="1" customFormat="1" ht="15.75" x14ac:dyDescent="0.3">
      <c r="A59" s="83"/>
      <c r="B59" s="76" t="s">
        <v>24</v>
      </c>
      <c r="C59" s="77"/>
      <c r="D59" s="77"/>
      <c r="E59" s="77"/>
      <c r="F59" s="77"/>
      <c r="G59" s="77"/>
      <c r="H59" s="77"/>
      <c r="I59" s="77"/>
      <c r="J59" s="77"/>
      <c r="K59" s="78"/>
    </row>
    <row r="60" spans="1:13" s="1" customFormat="1" ht="15.75" x14ac:dyDescent="0.3">
      <c r="A60" s="83"/>
      <c r="B60" s="92" t="s">
        <v>10</v>
      </c>
      <c r="C60" s="27"/>
      <c r="D60" s="85" t="s">
        <v>43</v>
      </c>
      <c r="E60" s="87" t="s">
        <v>34</v>
      </c>
      <c r="F60" s="88"/>
      <c r="G60" s="88"/>
      <c r="H60" s="89"/>
      <c r="I60" s="94" t="s">
        <v>12</v>
      </c>
      <c r="J60" s="90"/>
      <c r="K60" s="91"/>
    </row>
    <row r="61" spans="1:13" s="1" customFormat="1" ht="45.75" customHeight="1" x14ac:dyDescent="0.3">
      <c r="A61" s="84"/>
      <c r="B61" s="93"/>
      <c r="C61" s="51" t="s">
        <v>48</v>
      </c>
      <c r="D61" s="86"/>
      <c r="E61" s="9" t="s">
        <v>7</v>
      </c>
      <c r="F61" s="9" t="s">
        <v>8</v>
      </c>
      <c r="G61" s="9" t="s">
        <v>15</v>
      </c>
      <c r="H61" s="9" t="s">
        <v>52</v>
      </c>
      <c r="I61" s="5" t="s">
        <v>19</v>
      </c>
      <c r="J61" s="5" t="s">
        <v>16</v>
      </c>
      <c r="K61" s="5" t="s">
        <v>35</v>
      </c>
    </row>
    <row r="62" spans="1:13" s="1" customFormat="1" ht="15.75" x14ac:dyDescent="0.3">
      <c r="A62" s="14">
        <v>1</v>
      </c>
      <c r="B62" s="6" t="s">
        <v>54</v>
      </c>
      <c r="C62" s="33" t="s">
        <v>83</v>
      </c>
      <c r="D62" s="30" t="s">
        <v>118</v>
      </c>
      <c r="E62" s="15">
        <v>12</v>
      </c>
      <c r="F62" s="15">
        <v>2</v>
      </c>
      <c r="G62" s="15">
        <v>10</v>
      </c>
      <c r="H62" s="15">
        <v>0</v>
      </c>
      <c r="I62" s="21">
        <f>F62/E62</f>
        <v>0.16666666666666666</v>
      </c>
      <c r="J62" s="21">
        <f>G62/E62</f>
        <v>0.83333333333333337</v>
      </c>
      <c r="K62" s="21">
        <f>H62/E62</f>
        <v>0</v>
      </c>
    </row>
    <row r="63" spans="1:13" s="1" customFormat="1" ht="15.75" x14ac:dyDescent="0.3">
      <c r="A63" s="75">
        <v>2</v>
      </c>
      <c r="B63" s="74" t="s">
        <v>55</v>
      </c>
      <c r="C63" s="33" t="s">
        <v>83</v>
      </c>
      <c r="D63" s="30" t="s">
        <v>119</v>
      </c>
      <c r="E63" s="15">
        <v>3</v>
      </c>
      <c r="F63" s="15">
        <v>2</v>
      </c>
      <c r="G63" s="15">
        <v>1</v>
      </c>
      <c r="H63" s="15">
        <v>0</v>
      </c>
      <c r="I63" s="21">
        <f t="shared" ref="I63:I107" si="7">F63/E63</f>
        <v>0.66666666666666663</v>
      </c>
      <c r="J63" s="21">
        <f t="shared" ref="J63:J107" si="8">G63/E63</f>
        <v>0.33333333333333331</v>
      </c>
      <c r="K63" s="21">
        <f t="shared" ref="K63:K107" si="9">H63/E63</f>
        <v>0</v>
      </c>
    </row>
    <row r="64" spans="1:13" s="1" customFormat="1" ht="15.75" x14ac:dyDescent="0.3">
      <c r="A64" s="75">
        <v>3</v>
      </c>
      <c r="B64" s="7" t="s">
        <v>57</v>
      </c>
      <c r="C64" s="33" t="s">
        <v>57</v>
      </c>
      <c r="D64" s="30" t="s">
        <v>120</v>
      </c>
      <c r="E64" s="15">
        <v>145</v>
      </c>
      <c r="F64" s="15">
        <v>107</v>
      </c>
      <c r="G64" s="15">
        <f>+E64-F64</f>
        <v>38</v>
      </c>
      <c r="H64" s="15">
        <v>0</v>
      </c>
      <c r="I64" s="21">
        <f t="shared" si="7"/>
        <v>0.73793103448275865</v>
      </c>
      <c r="J64" s="21">
        <f t="shared" si="8"/>
        <v>0.2620689655172414</v>
      </c>
      <c r="K64" s="21">
        <f t="shared" si="9"/>
        <v>0</v>
      </c>
    </row>
    <row r="65" spans="1:14" s="1" customFormat="1" ht="15.75" x14ac:dyDescent="0.3">
      <c r="A65" s="75">
        <v>4</v>
      </c>
      <c r="B65" s="7" t="s">
        <v>60</v>
      </c>
      <c r="C65" s="33" t="s">
        <v>121</v>
      </c>
      <c r="D65" s="33" t="s">
        <v>121</v>
      </c>
      <c r="E65" s="15">
        <v>36</v>
      </c>
      <c r="F65" s="15">
        <v>35</v>
      </c>
      <c r="G65" s="15">
        <f t="shared" ref="G65:G107" si="10">+E65-F65</f>
        <v>1</v>
      </c>
      <c r="H65" s="15">
        <v>0</v>
      </c>
      <c r="I65" s="21">
        <f t="shared" si="7"/>
        <v>0.97222222222222221</v>
      </c>
      <c r="J65" s="21">
        <f t="shared" si="8"/>
        <v>2.7777777777777776E-2</v>
      </c>
      <c r="K65" s="21">
        <f t="shared" si="9"/>
        <v>0</v>
      </c>
    </row>
    <row r="66" spans="1:14" s="1" customFormat="1" ht="15.75" x14ac:dyDescent="0.3">
      <c r="A66" s="75">
        <v>5</v>
      </c>
      <c r="B66" s="7" t="s">
        <v>61</v>
      </c>
      <c r="C66" s="33" t="s">
        <v>121</v>
      </c>
      <c r="D66" s="33" t="s">
        <v>121</v>
      </c>
      <c r="E66" s="15">
        <v>2</v>
      </c>
      <c r="F66" s="15">
        <v>2</v>
      </c>
      <c r="G66" s="15">
        <f t="shared" si="10"/>
        <v>0</v>
      </c>
      <c r="H66" s="15">
        <v>0</v>
      </c>
      <c r="I66" s="21">
        <f t="shared" si="7"/>
        <v>1</v>
      </c>
      <c r="J66" s="21">
        <f t="shared" si="8"/>
        <v>0</v>
      </c>
      <c r="K66" s="21">
        <f t="shared" si="9"/>
        <v>0</v>
      </c>
    </row>
    <row r="67" spans="1:14" s="1" customFormat="1" ht="15.75" x14ac:dyDescent="0.3">
      <c r="A67" s="75">
        <v>6</v>
      </c>
      <c r="B67" s="7" t="s">
        <v>62</v>
      </c>
      <c r="C67" s="33" t="s">
        <v>121</v>
      </c>
      <c r="D67" s="33" t="s">
        <v>121</v>
      </c>
      <c r="E67" s="15">
        <v>6</v>
      </c>
      <c r="F67" s="15">
        <v>6</v>
      </c>
      <c r="G67" s="15">
        <f t="shared" si="10"/>
        <v>0</v>
      </c>
      <c r="H67" s="15">
        <v>0</v>
      </c>
      <c r="I67" s="21">
        <f t="shared" si="7"/>
        <v>1</v>
      </c>
      <c r="J67" s="21">
        <f t="shared" si="8"/>
        <v>0</v>
      </c>
      <c r="K67" s="21">
        <f t="shared" si="9"/>
        <v>0</v>
      </c>
    </row>
    <row r="68" spans="1:14" s="1" customFormat="1" ht="15.75" x14ac:dyDescent="0.3">
      <c r="A68" s="75">
        <v>7</v>
      </c>
      <c r="B68" s="7" t="s">
        <v>122</v>
      </c>
      <c r="C68" s="33" t="s">
        <v>123</v>
      </c>
      <c r="D68" s="33" t="s">
        <v>124</v>
      </c>
      <c r="E68" s="15">
        <v>6</v>
      </c>
      <c r="F68" s="15">
        <v>6</v>
      </c>
      <c r="G68" s="15">
        <f t="shared" si="10"/>
        <v>0</v>
      </c>
      <c r="H68" s="15">
        <v>0</v>
      </c>
      <c r="I68" s="21">
        <f t="shared" si="7"/>
        <v>1</v>
      </c>
      <c r="J68" s="21">
        <f t="shared" si="8"/>
        <v>0</v>
      </c>
      <c r="K68" s="21">
        <f t="shared" si="9"/>
        <v>0</v>
      </c>
    </row>
    <row r="69" spans="1:14" s="1" customFormat="1" ht="15.75" x14ac:dyDescent="0.3">
      <c r="A69" s="75">
        <v>8</v>
      </c>
      <c r="B69" s="7" t="s">
        <v>63</v>
      </c>
      <c r="C69" s="33" t="s">
        <v>63</v>
      </c>
      <c r="D69" s="30" t="s">
        <v>63</v>
      </c>
      <c r="E69" s="15">
        <v>2</v>
      </c>
      <c r="F69" s="15">
        <v>2</v>
      </c>
      <c r="G69" s="15">
        <f t="shared" si="10"/>
        <v>0</v>
      </c>
      <c r="H69" s="15">
        <v>0</v>
      </c>
      <c r="I69" s="21">
        <f t="shared" si="7"/>
        <v>1</v>
      </c>
      <c r="J69" s="21">
        <f t="shared" si="8"/>
        <v>0</v>
      </c>
      <c r="K69" s="21">
        <f t="shared" si="9"/>
        <v>0</v>
      </c>
    </row>
    <row r="70" spans="1:14" s="1" customFormat="1" ht="15.75" x14ac:dyDescent="0.3">
      <c r="A70" s="75">
        <v>9</v>
      </c>
      <c r="B70" s="7" t="s">
        <v>125</v>
      </c>
      <c r="C70" s="33" t="s">
        <v>83</v>
      </c>
      <c r="D70" s="30" t="s">
        <v>126</v>
      </c>
      <c r="E70" s="15">
        <v>4</v>
      </c>
      <c r="F70" s="15">
        <v>1</v>
      </c>
      <c r="G70" s="15">
        <f t="shared" si="10"/>
        <v>3</v>
      </c>
      <c r="H70" s="15">
        <v>0</v>
      </c>
      <c r="I70" s="21">
        <f t="shared" si="7"/>
        <v>0.25</v>
      </c>
      <c r="J70" s="21">
        <f t="shared" si="8"/>
        <v>0.75</v>
      </c>
      <c r="K70" s="21">
        <f t="shared" si="9"/>
        <v>0</v>
      </c>
    </row>
    <row r="71" spans="1:14" s="1" customFormat="1" ht="15.75" x14ac:dyDescent="0.3">
      <c r="A71" s="75">
        <v>10</v>
      </c>
      <c r="B71" s="7" t="s">
        <v>127</v>
      </c>
      <c r="C71" s="33" t="s">
        <v>128</v>
      </c>
      <c r="D71" s="30" t="s">
        <v>127</v>
      </c>
      <c r="E71" s="15">
        <v>2</v>
      </c>
      <c r="F71" s="15">
        <v>2</v>
      </c>
      <c r="G71" s="15">
        <f t="shared" si="10"/>
        <v>0</v>
      </c>
      <c r="H71" s="15">
        <v>0</v>
      </c>
      <c r="I71" s="21">
        <f t="shared" si="7"/>
        <v>1</v>
      </c>
      <c r="J71" s="21">
        <f t="shared" si="8"/>
        <v>0</v>
      </c>
      <c r="K71" s="21">
        <f t="shared" si="9"/>
        <v>0</v>
      </c>
      <c r="N71" s="1">
        <f>98+9</f>
        <v>107</v>
      </c>
    </row>
    <row r="72" spans="1:14" s="1" customFormat="1" ht="15.75" x14ac:dyDescent="0.3">
      <c r="A72" s="75">
        <v>11</v>
      </c>
      <c r="B72" s="7" t="s">
        <v>3</v>
      </c>
      <c r="C72" s="33" t="s">
        <v>3</v>
      </c>
      <c r="D72" s="30" t="s">
        <v>129</v>
      </c>
      <c r="E72" s="15">
        <v>3</v>
      </c>
      <c r="F72" s="15">
        <v>3</v>
      </c>
      <c r="G72" s="15">
        <f t="shared" si="10"/>
        <v>0</v>
      </c>
      <c r="H72" s="15">
        <v>0</v>
      </c>
      <c r="I72" s="21">
        <f t="shared" si="7"/>
        <v>1</v>
      </c>
      <c r="J72" s="21">
        <f t="shared" si="8"/>
        <v>0</v>
      </c>
      <c r="K72" s="21">
        <f t="shared" si="9"/>
        <v>0</v>
      </c>
    </row>
    <row r="73" spans="1:14" s="1" customFormat="1" ht="15.75" x14ac:dyDescent="0.3">
      <c r="A73" s="75">
        <v>12</v>
      </c>
      <c r="B73" s="7" t="s">
        <v>65</v>
      </c>
      <c r="C73" s="33" t="s">
        <v>65</v>
      </c>
      <c r="D73" s="30" t="s">
        <v>129</v>
      </c>
      <c r="E73" s="15">
        <v>3</v>
      </c>
      <c r="F73" s="15">
        <v>3</v>
      </c>
      <c r="G73" s="15">
        <v>0</v>
      </c>
      <c r="H73" s="15">
        <v>0</v>
      </c>
      <c r="I73" s="21">
        <f t="shared" si="7"/>
        <v>1</v>
      </c>
      <c r="J73" s="21">
        <f t="shared" si="8"/>
        <v>0</v>
      </c>
      <c r="K73" s="21">
        <f t="shared" si="9"/>
        <v>0</v>
      </c>
    </row>
    <row r="74" spans="1:14" s="1" customFormat="1" ht="15.75" x14ac:dyDescent="0.3">
      <c r="A74" s="75">
        <v>13</v>
      </c>
      <c r="B74" s="7" t="s">
        <v>66</v>
      </c>
      <c r="C74" s="33" t="s">
        <v>116</v>
      </c>
      <c r="D74" s="30" t="s">
        <v>66</v>
      </c>
      <c r="E74" s="15">
        <v>5</v>
      </c>
      <c r="F74" s="15">
        <v>0</v>
      </c>
      <c r="G74" s="15">
        <f t="shared" si="10"/>
        <v>5</v>
      </c>
      <c r="H74" s="15">
        <v>0</v>
      </c>
      <c r="I74" s="21">
        <f t="shared" si="7"/>
        <v>0</v>
      </c>
      <c r="J74" s="21">
        <f t="shared" si="8"/>
        <v>1</v>
      </c>
      <c r="K74" s="21">
        <f t="shared" si="9"/>
        <v>0</v>
      </c>
    </row>
    <row r="75" spans="1:14" s="1" customFormat="1" ht="15.75" x14ac:dyDescent="0.3">
      <c r="A75" s="75">
        <v>14</v>
      </c>
      <c r="B75" s="7" t="s">
        <v>67</v>
      </c>
      <c r="C75" s="33" t="s">
        <v>116</v>
      </c>
      <c r="D75" s="7" t="s">
        <v>67</v>
      </c>
      <c r="E75" s="15">
        <v>1</v>
      </c>
      <c r="F75" s="15">
        <v>0</v>
      </c>
      <c r="G75" s="15">
        <f t="shared" si="10"/>
        <v>1</v>
      </c>
      <c r="H75" s="15">
        <v>0</v>
      </c>
      <c r="I75" s="21">
        <f t="shared" si="7"/>
        <v>0</v>
      </c>
      <c r="J75" s="21">
        <f t="shared" si="8"/>
        <v>1</v>
      </c>
      <c r="K75" s="21">
        <f t="shared" si="9"/>
        <v>0</v>
      </c>
    </row>
    <row r="76" spans="1:14" s="1" customFormat="1" ht="15.75" x14ac:dyDescent="0.3">
      <c r="A76" s="75">
        <v>15</v>
      </c>
      <c r="B76" s="7" t="s">
        <v>68</v>
      </c>
      <c r="C76" s="33" t="s">
        <v>130</v>
      </c>
      <c r="D76" s="30" t="s">
        <v>131</v>
      </c>
      <c r="E76" s="15">
        <v>48</v>
      </c>
      <c r="F76" s="15">
        <v>7</v>
      </c>
      <c r="G76" s="15">
        <f t="shared" si="10"/>
        <v>41</v>
      </c>
      <c r="H76" s="15">
        <v>0</v>
      </c>
      <c r="I76" s="21">
        <f t="shared" si="7"/>
        <v>0.14583333333333334</v>
      </c>
      <c r="J76" s="21">
        <f t="shared" si="8"/>
        <v>0.85416666666666663</v>
      </c>
      <c r="K76" s="21">
        <f t="shared" si="9"/>
        <v>0</v>
      </c>
    </row>
    <row r="77" spans="1:14" s="1" customFormat="1" ht="15.75" x14ac:dyDescent="0.3">
      <c r="A77" s="75">
        <v>16</v>
      </c>
      <c r="B77" s="7" t="s">
        <v>132</v>
      </c>
      <c r="C77" s="33" t="s">
        <v>133</v>
      </c>
      <c r="D77" s="30" t="s">
        <v>134</v>
      </c>
      <c r="E77" s="15">
        <v>1</v>
      </c>
      <c r="F77" s="15">
        <v>1</v>
      </c>
      <c r="G77" s="15">
        <f t="shared" si="10"/>
        <v>0</v>
      </c>
      <c r="H77" s="15">
        <v>0</v>
      </c>
      <c r="I77" s="21">
        <f t="shared" si="7"/>
        <v>1</v>
      </c>
      <c r="J77" s="21">
        <f t="shared" si="8"/>
        <v>0</v>
      </c>
      <c r="K77" s="21">
        <f t="shared" si="9"/>
        <v>0</v>
      </c>
    </row>
    <row r="78" spans="1:14" s="1" customFormat="1" ht="15.75" x14ac:dyDescent="0.3">
      <c r="A78" s="75">
        <v>17</v>
      </c>
      <c r="B78" s="7" t="s">
        <v>70</v>
      </c>
      <c r="C78" s="33" t="s">
        <v>83</v>
      </c>
      <c r="D78" s="30" t="s">
        <v>135</v>
      </c>
      <c r="E78" s="15">
        <v>17</v>
      </c>
      <c r="F78" s="15">
        <v>11</v>
      </c>
      <c r="G78" s="15">
        <f t="shared" si="10"/>
        <v>6</v>
      </c>
      <c r="H78" s="15">
        <v>0</v>
      </c>
      <c r="I78" s="21">
        <f t="shared" si="7"/>
        <v>0.6470588235294118</v>
      </c>
      <c r="J78" s="21">
        <f t="shared" si="8"/>
        <v>0.35294117647058826</v>
      </c>
      <c r="K78" s="21">
        <f t="shared" si="9"/>
        <v>0</v>
      </c>
    </row>
    <row r="79" spans="1:14" s="1" customFormat="1" ht="15.75" x14ac:dyDescent="0.3">
      <c r="A79" s="75">
        <v>18</v>
      </c>
      <c r="B79" s="7" t="s">
        <v>136</v>
      </c>
      <c r="C79" s="33" t="s">
        <v>83</v>
      </c>
      <c r="D79" s="30" t="s">
        <v>135</v>
      </c>
      <c r="E79" s="15">
        <v>3</v>
      </c>
      <c r="F79" s="15">
        <v>0</v>
      </c>
      <c r="G79" s="15">
        <f t="shared" si="10"/>
        <v>3</v>
      </c>
      <c r="H79" s="15">
        <v>0</v>
      </c>
      <c r="I79" s="21">
        <f t="shared" si="7"/>
        <v>0</v>
      </c>
      <c r="J79" s="21">
        <f t="shared" si="8"/>
        <v>1</v>
      </c>
      <c r="K79" s="21">
        <f t="shared" si="9"/>
        <v>0</v>
      </c>
    </row>
    <row r="80" spans="1:14" s="1" customFormat="1" ht="15.75" x14ac:dyDescent="0.3">
      <c r="A80" s="75">
        <v>19</v>
      </c>
      <c r="B80" s="7" t="s">
        <v>72</v>
      </c>
      <c r="C80" s="7" t="s">
        <v>72</v>
      </c>
      <c r="D80" s="30" t="s">
        <v>137</v>
      </c>
      <c r="E80" s="15">
        <v>92</v>
      </c>
      <c r="F80" s="15">
        <v>61</v>
      </c>
      <c r="G80" s="15">
        <f t="shared" si="10"/>
        <v>31</v>
      </c>
      <c r="H80" s="15">
        <v>0</v>
      </c>
      <c r="I80" s="21">
        <f t="shared" si="7"/>
        <v>0.66304347826086951</v>
      </c>
      <c r="J80" s="21">
        <f t="shared" si="8"/>
        <v>0.33695652173913043</v>
      </c>
      <c r="K80" s="21">
        <f t="shared" si="9"/>
        <v>0</v>
      </c>
    </row>
    <row r="81" spans="1:11" s="1" customFormat="1" ht="15.75" x14ac:dyDescent="0.3">
      <c r="A81" s="75">
        <v>20</v>
      </c>
      <c r="B81" s="7" t="s">
        <v>104</v>
      </c>
      <c r="C81" s="7" t="s">
        <v>104</v>
      </c>
      <c r="D81" s="30" t="s">
        <v>138</v>
      </c>
      <c r="E81" s="15">
        <v>11</v>
      </c>
      <c r="F81" s="15">
        <v>6</v>
      </c>
      <c r="G81" s="15">
        <f t="shared" si="10"/>
        <v>5</v>
      </c>
      <c r="H81" s="15">
        <v>0</v>
      </c>
      <c r="I81" s="21">
        <f t="shared" si="7"/>
        <v>0.54545454545454541</v>
      </c>
      <c r="J81" s="21">
        <f t="shared" si="8"/>
        <v>0.45454545454545453</v>
      </c>
      <c r="K81" s="21">
        <f t="shared" si="9"/>
        <v>0</v>
      </c>
    </row>
    <row r="82" spans="1:11" s="1" customFormat="1" ht="15.75" x14ac:dyDescent="0.3">
      <c r="A82" s="75">
        <v>21</v>
      </c>
      <c r="B82" s="7" t="s">
        <v>74</v>
      </c>
      <c r="C82" s="7" t="s">
        <v>74</v>
      </c>
      <c r="D82" s="30" t="s">
        <v>139</v>
      </c>
      <c r="E82" s="15">
        <v>9</v>
      </c>
      <c r="F82" s="15">
        <v>6</v>
      </c>
      <c r="G82" s="15">
        <f t="shared" si="10"/>
        <v>3</v>
      </c>
      <c r="H82" s="15">
        <v>0</v>
      </c>
      <c r="I82" s="21">
        <f t="shared" si="7"/>
        <v>0.66666666666666663</v>
      </c>
      <c r="J82" s="21">
        <f t="shared" si="8"/>
        <v>0.33333333333333331</v>
      </c>
      <c r="K82" s="21">
        <f t="shared" si="9"/>
        <v>0</v>
      </c>
    </row>
    <row r="83" spans="1:11" s="1" customFormat="1" ht="15.75" x14ac:dyDescent="0.3">
      <c r="A83" s="75">
        <v>22</v>
      </c>
      <c r="B83" s="7" t="s">
        <v>76</v>
      </c>
      <c r="C83" s="33" t="s">
        <v>65</v>
      </c>
      <c r="D83" s="30" t="s">
        <v>119</v>
      </c>
      <c r="E83" s="15">
        <v>137</v>
      </c>
      <c r="F83" s="15">
        <v>85</v>
      </c>
      <c r="G83" s="15">
        <f t="shared" si="10"/>
        <v>52</v>
      </c>
      <c r="H83" s="15">
        <v>0</v>
      </c>
      <c r="I83" s="21">
        <f t="shared" si="7"/>
        <v>0.62043795620437958</v>
      </c>
      <c r="J83" s="21">
        <f t="shared" si="8"/>
        <v>0.37956204379562042</v>
      </c>
      <c r="K83" s="21">
        <f t="shared" si="9"/>
        <v>0</v>
      </c>
    </row>
    <row r="84" spans="1:11" s="1" customFormat="1" ht="15.75" x14ac:dyDescent="0.3">
      <c r="A84" s="75">
        <v>23</v>
      </c>
      <c r="B84" s="7" t="s">
        <v>77</v>
      </c>
      <c r="C84" s="33" t="s">
        <v>65</v>
      </c>
      <c r="D84" s="7" t="s">
        <v>77</v>
      </c>
      <c r="E84" s="15">
        <v>366</v>
      </c>
      <c r="F84" s="15">
        <v>261</v>
      </c>
      <c r="G84" s="15">
        <f t="shared" si="10"/>
        <v>105</v>
      </c>
      <c r="H84" s="15">
        <v>0</v>
      </c>
      <c r="I84" s="21">
        <f t="shared" si="7"/>
        <v>0.71311475409836067</v>
      </c>
      <c r="J84" s="21">
        <f t="shared" si="8"/>
        <v>0.28688524590163933</v>
      </c>
      <c r="K84" s="21">
        <f t="shared" si="9"/>
        <v>0</v>
      </c>
    </row>
    <row r="85" spans="1:11" s="1" customFormat="1" ht="15.75" x14ac:dyDescent="0.3">
      <c r="A85" s="75">
        <v>24</v>
      </c>
      <c r="B85" s="7" t="s">
        <v>78</v>
      </c>
      <c r="C85" s="33" t="s">
        <v>65</v>
      </c>
      <c r="D85" s="30" t="s">
        <v>141</v>
      </c>
      <c r="E85" s="15">
        <v>138</v>
      </c>
      <c r="F85" s="15">
        <v>113</v>
      </c>
      <c r="G85" s="15">
        <f t="shared" si="10"/>
        <v>25</v>
      </c>
      <c r="H85" s="15">
        <v>0</v>
      </c>
      <c r="I85" s="21">
        <f t="shared" si="7"/>
        <v>0.8188405797101449</v>
      </c>
      <c r="J85" s="21">
        <f t="shared" si="8"/>
        <v>0.18115942028985507</v>
      </c>
      <c r="K85" s="21">
        <f t="shared" si="9"/>
        <v>0</v>
      </c>
    </row>
    <row r="86" spans="1:11" s="1" customFormat="1" ht="15.75" x14ac:dyDescent="0.3">
      <c r="A86" s="75">
        <v>25</v>
      </c>
      <c r="B86" s="7" t="s">
        <v>79</v>
      </c>
      <c r="C86" s="33" t="s">
        <v>65</v>
      </c>
      <c r="D86" s="30" t="s">
        <v>142</v>
      </c>
      <c r="E86" s="15">
        <v>126</v>
      </c>
      <c r="F86" s="15">
        <v>95</v>
      </c>
      <c r="G86" s="15">
        <f t="shared" si="10"/>
        <v>31</v>
      </c>
      <c r="H86" s="15">
        <v>0</v>
      </c>
      <c r="I86" s="21">
        <f t="shared" si="7"/>
        <v>0.75396825396825395</v>
      </c>
      <c r="J86" s="21">
        <f t="shared" si="8"/>
        <v>0.24603174603174602</v>
      </c>
      <c r="K86" s="21">
        <f t="shared" si="9"/>
        <v>0</v>
      </c>
    </row>
    <row r="87" spans="1:11" s="1" customFormat="1" ht="15.75" x14ac:dyDescent="0.3">
      <c r="A87" s="75">
        <v>26</v>
      </c>
      <c r="B87" s="7" t="s">
        <v>80</v>
      </c>
      <c r="C87" s="33" t="s">
        <v>65</v>
      </c>
      <c r="D87" s="33" t="s">
        <v>80</v>
      </c>
      <c r="E87" s="15">
        <v>10</v>
      </c>
      <c r="F87" s="15">
        <v>8</v>
      </c>
      <c r="G87" s="15">
        <f t="shared" si="10"/>
        <v>2</v>
      </c>
      <c r="H87" s="15">
        <v>0</v>
      </c>
      <c r="I87" s="21">
        <f t="shared" si="7"/>
        <v>0.8</v>
      </c>
      <c r="J87" s="21">
        <f t="shared" si="8"/>
        <v>0.2</v>
      </c>
      <c r="K87" s="21">
        <f t="shared" si="9"/>
        <v>0</v>
      </c>
    </row>
    <row r="88" spans="1:11" s="1" customFormat="1" ht="15.75" x14ac:dyDescent="0.3">
      <c r="A88" s="75">
        <v>27</v>
      </c>
      <c r="B88" s="7" t="s">
        <v>81</v>
      </c>
      <c r="C88" s="33" t="s">
        <v>65</v>
      </c>
      <c r="D88" s="30" t="s">
        <v>81</v>
      </c>
      <c r="E88" s="15">
        <v>59</v>
      </c>
      <c r="F88" s="15">
        <v>27</v>
      </c>
      <c r="G88" s="15">
        <f t="shared" si="10"/>
        <v>32</v>
      </c>
      <c r="H88" s="15">
        <v>0</v>
      </c>
      <c r="I88" s="21">
        <f t="shared" si="7"/>
        <v>0.4576271186440678</v>
      </c>
      <c r="J88" s="21">
        <f t="shared" si="8"/>
        <v>0.5423728813559322</v>
      </c>
      <c r="K88" s="21">
        <f t="shared" si="9"/>
        <v>0</v>
      </c>
    </row>
    <row r="89" spans="1:11" s="1" customFormat="1" ht="15.75" x14ac:dyDescent="0.3">
      <c r="A89" s="75">
        <v>28</v>
      </c>
      <c r="B89" s="7" t="s">
        <v>83</v>
      </c>
      <c r="C89" s="7" t="s">
        <v>83</v>
      </c>
      <c r="D89" s="30" t="s">
        <v>140</v>
      </c>
      <c r="E89" s="15">
        <v>3</v>
      </c>
      <c r="F89" s="15">
        <v>2</v>
      </c>
      <c r="G89" s="15">
        <f t="shared" si="10"/>
        <v>1</v>
      </c>
      <c r="H89" s="15">
        <v>0</v>
      </c>
      <c r="I89" s="21">
        <f t="shared" si="7"/>
        <v>0.66666666666666663</v>
      </c>
      <c r="J89" s="21">
        <f t="shared" si="8"/>
        <v>0.33333333333333331</v>
      </c>
      <c r="K89" s="21">
        <f t="shared" si="9"/>
        <v>0</v>
      </c>
    </row>
    <row r="90" spans="1:11" s="1" customFormat="1" ht="15.75" x14ac:dyDescent="0.3">
      <c r="A90" s="75">
        <v>29</v>
      </c>
      <c r="B90" s="7" t="s">
        <v>84</v>
      </c>
      <c r="C90" s="7" t="s">
        <v>83</v>
      </c>
      <c r="D90" s="30" t="s">
        <v>143</v>
      </c>
      <c r="E90" s="15">
        <v>45</v>
      </c>
      <c r="F90" s="15">
        <v>21</v>
      </c>
      <c r="G90" s="15">
        <f t="shared" si="10"/>
        <v>24</v>
      </c>
      <c r="H90" s="15">
        <v>0</v>
      </c>
      <c r="I90" s="21">
        <f t="shared" si="7"/>
        <v>0.46666666666666667</v>
      </c>
      <c r="J90" s="21">
        <f t="shared" si="8"/>
        <v>0.53333333333333333</v>
      </c>
      <c r="K90" s="21">
        <f t="shared" si="9"/>
        <v>0</v>
      </c>
    </row>
    <row r="91" spans="1:11" s="1" customFormat="1" ht="15.75" x14ac:dyDescent="0.3">
      <c r="A91" s="75">
        <v>30</v>
      </c>
      <c r="B91" s="7" t="s">
        <v>85</v>
      </c>
      <c r="C91" s="33" t="s">
        <v>128</v>
      </c>
      <c r="D91" s="30" t="s">
        <v>144</v>
      </c>
      <c r="E91" s="15">
        <v>3</v>
      </c>
      <c r="F91" s="15">
        <v>3</v>
      </c>
      <c r="G91" s="15">
        <v>0</v>
      </c>
      <c r="H91" s="15">
        <v>0</v>
      </c>
      <c r="I91" s="21">
        <f t="shared" si="7"/>
        <v>1</v>
      </c>
      <c r="J91" s="21">
        <f t="shared" si="8"/>
        <v>0</v>
      </c>
      <c r="K91" s="21">
        <f t="shared" si="9"/>
        <v>0</v>
      </c>
    </row>
    <row r="92" spans="1:11" s="1" customFormat="1" ht="15.75" x14ac:dyDescent="0.3">
      <c r="A92" s="75">
        <v>31</v>
      </c>
      <c r="B92" s="7" t="s">
        <v>86</v>
      </c>
      <c r="C92" s="33" t="s">
        <v>145</v>
      </c>
      <c r="D92" s="30" t="s">
        <v>140</v>
      </c>
      <c r="E92" s="15">
        <v>1</v>
      </c>
      <c r="F92" s="15">
        <v>1</v>
      </c>
      <c r="G92" s="15">
        <f t="shared" si="10"/>
        <v>0</v>
      </c>
      <c r="H92" s="15">
        <v>0</v>
      </c>
      <c r="I92" s="21">
        <f t="shared" si="7"/>
        <v>1</v>
      </c>
      <c r="J92" s="21">
        <f t="shared" si="8"/>
        <v>0</v>
      </c>
      <c r="K92" s="21">
        <f t="shared" si="9"/>
        <v>0</v>
      </c>
    </row>
    <row r="93" spans="1:11" s="1" customFormat="1" ht="15.75" x14ac:dyDescent="0.3">
      <c r="A93" s="75">
        <v>32</v>
      </c>
      <c r="B93" s="7" t="s">
        <v>88</v>
      </c>
      <c r="C93" s="33" t="s">
        <v>143</v>
      </c>
      <c r="D93" s="30" t="s">
        <v>143</v>
      </c>
      <c r="E93" s="15">
        <v>1</v>
      </c>
      <c r="F93" s="15">
        <v>1</v>
      </c>
      <c r="G93" s="15">
        <f t="shared" si="10"/>
        <v>0</v>
      </c>
      <c r="H93" s="15">
        <v>0</v>
      </c>
      <c r="I93" s="21">
        <f t="shared" si="7"/>
        <v>1</v>
      </c>
      <c r="J93" s="21">
        <f t="shared" si="8"/>
        <v>0</v>
      </c>
      <c r="K93" s="21">
        <f t="shared" si="9"/>
        <v>0</v>
      </c>
    </row>
    <row r="94" spans="1:11" s="1" customFormat="1" ht="15.75" x14ac:dyDescent="0.3">
      <c r="A94" s="75">
        <v>33</v>
      </c>
      <c r="B94" s="7" t="s">
        <v>93</v>
      </c>
      <c r="C94" s="33" t="s">
        <v>83</v>
      </c>
      <c r="D94" s="30" t="s">
        <v>143</v>
      </c>
      <c r="E94" s="15">
        <v>38</v>
      </c>
      <c r="F94" s="15">
        <v>7</v>
      </c>
      <c r="G94" s="15">
        <f t="shared" si="10"/>
        <v>31</v>
      </c>
      <c r="H94" s="15">
        <v>0</v>
      </c>
      <c r="I94" s="21">
        <f t="shared" si="7"/>
        <v>0.18421052631578946</v>
      </c>
      <c r="J94" s="21">
        <f t="shared" si="8"/>
        <v>0.81578947368421051</v>
      </c>
      <c r="K94" s="21">
        <f t="shared" si="9"/>
        <v>0</v>
      </c>
    </row>
    <row r="95" spans="1:11" s="1" customFormat="1" ht="15.75" x14ac:dyDescent="0.3">
      <c r="A95" s="75">
        <v>34</v>
      </c>
      <c r="B95" s="7" t="s">
        <v>94</v>
      </c>
      <c r="C95" s="33" t="s">
        <v>83</v>
      </c>
      <c r="D95" s="30" t="s">
        <v>147</v>
      </c>
      <c r="E95" s="15">
        <v>3</v>
      </c>
      <c r="F95" s="15">
        <v>3</v>
      </c>
      <c r="G95" s="15">
        <f t="shared" si="10"/>
        <v>0</v>
      </c>
      <c r="H95" s="15">
        <v>0</v>
      </c>
      <c r="I95" s="21">
        <f t="shared" si="7"/>
        <v>1</v>
      </c>
      <c r="J95" s="21">
        <f t="shared" si="8"/>
        <v>0</v>
      </c>
      <c r="K95" s="21">
        <f t="shared" si="9"/>
        <v>0</v>
      </c>
    </row>
    <row r="96" spans="1:11" s="1" customFormat="1" ht="15.75" x14ac:dyDescent="0.3">
      <c r="A96" s="75">
        <v>35</v>
      </c>
      <c r="B96" s="7" t="s">
        <v>95</v>
      </c>
      <c r="C96" s="33" t="s">
        <v>121</v>
      </c>
      <c r="D96" s="30" t="s">
        <v>95</v>
      </c>
      <c r="E96" s="15">
        <v>17</v>
      </c>
      <c r="F96" s="15">
        <v>17</v>
      </c>
      <c r="G96" s="15">
        <f t="shared" si="10"/>
        <v>0</v>
      </c>
      <c r="H96" s="15">
        <v>0</v>
      </c>
      <c r="I96" s="21">
        <f t="shared" si="7"/>
        <v>1</v>
      </c>
      <c r="J96" s="21">
        <f t="shared" si="8"/>
        <v>0</v>
      </c>
      <c r="K96" s="21">
        <f t="shared" si="9"/>
        <v>0</v>
      </c>
    </row>
    <row r="97" spans="1:13" s="1" customFormat="1" ht="15.75" x14ac:dyDescent="0.3">
      <c r="A97" s="75">
        <v>36</v>
      </c>
      <c r="B97" s="7" t="s">
        <v>105</v>
      </c>
      <c r="C97" s="33" t="s">
        <v>83</v>
      </c>
      <c r="D97" s="30" t="s">
        <v>146</v>
      </c>
      <c r="E97" s="15">
        <v>6</v>
      </c>
      <c r="F97" s="15">
        <v>4</v>
      </c>
      <c r="G97" s="15">
        <f t="shared" si="10"/>
        <v>2</v>
      </c>
      <c r="H97" s="15">
        <v>0</v>
      </c>
      <c r="I97" s="21">
        <f t="shared" si="7"/>
        <v>0.66666666666666663</v>
      </c>
      <c r="J97" s="21">
        <f t="shared" si="8"/>
        <v>0.33333333333333331</v>
      </c>
      <c r="K97" s="21">
        <f t="shared" si="9"/>
        <v>0</v>
      </c>
    </row>
    <row r="98" spans="1:13" s="1" customFormat="1" ht="15.75" x14ac:dyDescent="0.3">
      <c r="A98" s="75">
        <v>37</v>
      </c>
      <c r="B98" s="7" t="s">
        <v>96</v>
      </c>
      <c r="C98" s="33" t="s">
        <v>83</v>
      </c>
      <c r="D98" s="30" t="s">
        <v>148</v>
      </c>
      <c r="E98" s="15">
        <v>27</v>
      </c>
      <c r="F98" s="15">
        <v>9</v>
      </c>
      <c r="G98" s="15">
        <f t="shared" si="10"/>
        <v>18</v>
      </c>
      <c r="H98" s="15">
        <v>0</v>
      </c>
      <c r="I98" s="21">
        <f t="shared" si="7"/>
        <v>0.33333333333333331</v>
      </c>
      <c r="J98" s="21">
        <f t="shared" si="8"/>
        <v>0.66666666666666663</v>
      </c>
      <c r="K98" s="21">
        <f t="shared" si="9"/>
        <v>0</v>
      </c>
    </row>
    <row r="99" spans="1:13" s="1" customFormat="1" ht="15.75" x14ac:dyDescent="0.3">
      <c r="A99" s="75">
        <v>38</v>
      </c>
      <c r="B99" s="7" t="s">
        <v>149</v>
      </c>
      <c r="C99" s="33" t="s">
        <v>149</v>
      </c>
      <c r="D99" s="30" t="s">
        <v>140</v>
      </c>
      <c r="E99" s="15">
        <v>3</v>
      </c>
      <c r="F99" s="15">
        <v>3</v>
      </c>
      <c r="G99" s="15">
        <f t="shared" si="10"/>
        <v>0</v>
      </c>
      <c r="H99" s="15">
        <v>0</v>
      </c>
      <c r="I99" s="21">
        <f t="shared" si="7"/>
        <v>1</v>
      </c>
      <c r="J99" s="21">
        <f t="shared" si="8"/>
        <v>0</v>
      </c>
      <c r="K99" s="21">
        <f t="shared" si="9"/>
        <v>0</v>
      </c>
    </row>
    <row r="100" spans="1:13" s="1" customFormat="1" ht="15.75" x14ac:dyDescent="0.3">
      <c r="A100" s="75">
        <v>39</v>
      </c>
      <c r="B100" s="7" t="s">
        <v>97</v>
      </c>
      <c r="C100" s="33" t="s">
        <v>92</v>
      </c>
      <c r="D100" s="30" t="s">
        <v>140</v>
      </c>
      <c r="E100" s="15">
        <v>6</v>
      </c>
      <c r="F100" s="15">
        <v>6</v>
      </c>
      <c r="G100" s="15">
        <v>0</v>
      </c>
      <c r="H100" s="15">
        <v>0</v>
      </c>
      <c r="I100" s="21">
        <f t="shared" si="7"/>
        <v>1</v>
      </c>
      <c r="J100" s="21">
        <f t="shared" si="8"/>
        <v>0</v>
      </c>
      <c r="K100" s="21">
        <f t="shared" si="9"/>
        <v>0</v>
      </c>
    </row>
    <row r="101" spans="1:13" s="1" customFormat="1" ht="15.75" x14ac:dyDescent="0.3">
      <c r="A101" s="75">
        <v>40</v>
      </c>
      <c r="B101" s="7" t="s">
        <v>150</v>
      </c>
      <c r="C101" s="33" t="s">
        <v>92</v>
      </c>
      <c r="D101" s="30" t="s">
        <v>140</v>
      </c>
      <c r="E101" s="15">
        <v>1</v>
      </c>
      <c r="F101" s="15">
        <v>1</v>
      </c>
      <c r="G101" s="15">
        <f t="shared" si="10"/>
        <v>0</v>
      </c>
      <c r="H101" s="15">
        <v>0</v>
      </c>
      <c r="I101" s="21">
        <f t="shared" si="7"/>
        <v>1</v>
      </c>
      <c r="J101" s="21">
        <f t="shared" si="8"/>
        <v>0</v>
      </c>
      <c r="K101" s="21">
        <f t="shared" si="9"/>
        <v>0</v>
      </c>
    </row>
    <row r="102" spans="1:13" s="1" customFormat="1" ht="15.75" x14ac:dyDescent="0.3">
      <c r="A102" s="75">
        <v>41</v>
      </c>
      <c r="B102" s="7" t="s">
        <v>99</v>
      </c>
      <c r="C102" s="33" t="s">
        <v>121</v>
      </c>
      <c r="D102" s="30" t="s">
        <v>99</v>
      </c>
      <c r="E102" s="15">
        <v>12</v>
      </c>
      <c r="F102" s="15">
        <v>12</v>
      </c>
      <c r="G102" s="15">
        <f t="shared" si="10"/>
        <v>0</v>
      </c>
      <c r="H102" s="15">
        <v>0</v>
      </c>
      <c r="I102" s="21">
        <f t="shared" si="7"/>
        <v>1</v>
      </c>
      <c r="J102" s="21">
        <f t="shared" si="8"/>
        <v>0</v>
      </c>
      <c r="K102" s="21">
        <f t="shared" si="9"/>
        <v>0</v>
      </c>
    </row>
    <row r="103" spans="1:13" s="1" customFormat="1" ht="15.75" x14ac:dyDescent="0.3">
      <c r="A103" s="75">
        <v>42</v>
      </c>
      <c r="B103" s="7" t="s">
        <v>100</v>
      </c>
      <c r="C103" s="33" t="s">
        <v>100</v>
      </c>
      <c r="D103" s="30" t="s">
        <v>151</v>
      </c>
      <c r="E103" s="15">
        <v>51</v>
      </c>
      <c r="F103" s="15">
        <v>46</v>
      </c>
      <c r="G103" s="15">
        <f t="shared" si="10"/>
        <v>5</v>
      </c>
      <c r="H103" s="15">
        <v>0</v>
      </c>
      <c r="I103" s="21">
        <f t="shared" si="7"/>
        <v>0.90196078431372551</v>
      </c>
      <c r="J103" s="21">
        <f t="shared" si="8"/>
        <v>9.8039215686274508E-2</v>
      </c>
      <c r="K103" s="21">
        <f t="shared" si="9"/>
        <v>0</v>
      </c>
    </row>
    <row r="104" spans="1:13" s="1" customFormat="1" ht="15.75" x14ac:dyDescent="0.3">
      <c r="A104" s="75">
        <v>43</v>
      </c>
      <c r="B104" s="7" t="s">
        <v>101</v>
      </c>
      <c r="C104" s="33" t="s">
        <v>153</v>
      </c>
      <c r="D104" s="30" t="s">
        <v>152</v>
      </c>
      <c r="E104" s="15">
        <v>1</v>
      </c>
      <c r="F104" s="15">
        <v>1</v>
      </c>
      <c r="G104" s="15">
        <f t="shared" si="10"/>
        <v>0</v>
      </c>
      <c r="H104" s="15">
        <v>0</v>
      </c>
      <c r="I104" s="21">
        <f t="shared" si="7"/>
        <v>1</v>
      </c>
      <c r="J104" s="21">
        <f t="shared" si="8"/>
        <v>0</v>
      </c>
      <c r="K104" s="21">
        <f t="shared" si="9"/>
        <v>0</v>
      </c>
    </row>
    <row r="105" spans="1:13" s="1" customFormat="1" ht="15.75" x14ac:dyDescent="0.3">
      <c r="A105" s="75">
        <v>44</v>
      </c>
      <c r="B105" s="7" t="s">
        <v>103</v>
      </c>
      <c r="C105" s="33" t="s">
        <v>116</v>
      </c>
      <c r="D105" s="30" t="s">
        <v>155</v>
      </c>
      <c r="E105" s="15">
        <v>1</v>
      </c>
      <c r="F105" s="15">
        <v>0</v>
      </c>
      <c r="G105" s="15">
        <f t="shared" si="10"/>
        <v>1</v>
      </c>
      <c r="H105" s="15">
        <v>0</v>
      </c>
      <c r="I105" s="21">
        <f t="shared" si="7"/>
        <v>0</v>
      </c>
      <c r="J105" s="21">
        <f t="shared" si="8"/>
        <v>1</v>
      </c>
      <c r="K105" s="21">
        <f t="shared" si="9"/>
        <v>0</v>
      </c>
    </row>
    <row r="106" spans="1:13" s="1" customFormat="1" ht="15.75" x14ac:dyDescent="0.3">
      <c r="A106" s="75">
        <v>45</v>
      </c>
      <c r="B106" s="7" t="s">
        <v>102</v>
      </c>
      <c r="C106" s="7" t="s">
        <v>102</v>
      </c>
      <c r="D106" s="30" t="s">
        <v>154</v>
      </c>
      <c r="E106" s="15">
        <v>16</v>
      </c>
      <c r="F106" s="15">
        <v>15</v>
      </c>
      <c r="G106" s="15">
        <f t="shared" si="10"/>
        <v>1</v>
      </c>
      <c r="H106" s="15">
        <v>0</v>
      </c>
      <c r="I106" s="21">
        <f t="shared" si="7"/>
        <v>0.9375</v>
      </c>
      <c r="J106" s="21">
        <f t="shared" si="8"/>
        <v>6.25E-2</v>
      </c>
      <c r="K106" s="21">
        <f t="shared" si="9"/>
        <v>0</v>
      </c>
    </row>
    <row r="107" spans="1:13" s="1" customFormat="1" ht="15.75" x14ac:dyDescent="0.3">
      <c r="A107" s="75">
        <v>46</v>
      </c>
      <c r="B107" s="7" t="s">
        <v>156</v>
      </c>
      <c r="C107" s="7" t="s">
        <v>156</v>
      </c>
      <c r="D107" s="30" t="s">
        <v>154</v>
      </c>
      <c r="E107" s="15">
        <v>2</v>
      </c>
      <c r="F107" s="15">
        <v>0</v>
      </c>
      <c r="G107" s="15">
        <f t="shared" si="10"/>
        <v>2</v>
      </c>
      <c r="H107" s="15">
        <v>0</v>
      </c>
      <c r="I107" s="21">
        <f t="shared" si="7"/>
        <v>0</v>
      </c>
      <c r="J107" s="21">
        <f t="shared" si="8"/>
        <v>1</v>
      </c>
      <c r="K107" s="21">
        <f t="shared" si="9"/>
        <v>0</v>
      </c>
    </row>
    <row r="108" spans="1:13" s="1" customFormat="1" ht="15.75" x14ac:dyDescent="0.3">
      <c r="A108" s="79" t="s">
        <v>9</v>
      </c>
      <c r="B108" s="81"/>
      <c r="C108" s="81"/>
      <c r="D108" s="80"/>
      <c r="E108" s="42">
        <f>SUM(E62:E107)</f>
        <v>1484</v>
      </c>
      <c r="F108" s="42">
        <f>SUM(F62:F107)</f>
        <v>1004</v>
      </c>
      <c r="G108" s="42">
        <f>SUM(G62:G107)</f>
        <v>480</v>
      </c>
      <c r="H108" s="42">
        <f>SUM(H62:H107)</f>
        <v>0</v>
      </c>
      <c r="I108" s="24">
        <f>F108/E108</f>
        <v>0.67654986522911054</v>
      </c>
      <c r="J108" s="24">
        <f>G108/E108</f>
        <v>0.32345013477088946</v>
      </c>
      <c r="K108" s="24">
        <f>H108/E108</f>
        <v>0</v>
      </c>
    </row>
    <row r="109" spans="1:13" s="1" customFormat="1" ht="16.5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3" s="1" customFormat="1" ht="15" customHeight="1" x14ac:dyDescent="0.3">
      <c r="A110" s="46" t="s">
        <v>36</v>
      </c>
      <c r="B110" s="44"/>
      <c r="C110" s="44"/>
      <c r="D110" s="44"/>
      <c r="E110" s="44"/>
      <c r="F110" s="44"/>
      <c r="G110" s="44"/>
      <c r="H110" s="44"/>
      <c r="I110" s="44"/>
      <c r="J110" s="44"/>
      <c r="K110" s="44"/>
    </row>
    <row r="111" spans="1:13" s="1" customFormat="1" ht="15.75" x14ac:dyDescent="0.3">
      <c r="A111" s="46" t="s">
        <v>39</v>
      </c>
      <c r="B111" s="44"/>
      <c r="C111" s="44"/>
      <c r="D111" s="44"/>
      <c r="E111" s="44"/>
      <c r="F111" s="44"/>
      <c r="G111" s="44"/>
      <c r="H111" s="44"/>
      <c r="I111" s="44"/>
      <c r="J111" s="44"/>
      <c r="K111" s="44"/>
    </row>
    <row r="112" spans="1:13" s="1" customFormat="1" ht="15.75" x14ac:dyDescent="0.3">
      <c r="A112" s="46" t="s">
        <v>40</v>
      </c>
      <c r="B112" s="46"/>
      <c r="C112" s="46"/>
      <c r="D112" s="46"/>
      <c r="E112" s="46"/>
      <c r="F112" s="46"/>
      <c r="G112" s="46"/>
      <c r="H112" s="46"/>
      <c r="I112" s="61"/>
      <c r="J112" s="61"/>
      <c r="K112" s="61"/>
      <c r="L112" s="23"/>
      <c r="M112" s="23"/>
    </row>
    <row r="113" spans="1:11" s="1" customFormat="1" ht="15.75" x14ac:dyDescent="0.3">
      <c r="A113" s="46" t="s">
        <v>37</v>
      </c>
      <c r="B113" s="46"/>
      <c r="C113" s="46"/>
      <c r="D113" s="46"/>
      <c r="E113" s="46"/>
      <c r="F113" s="46"/>
      <c r="G113" s="46"/>
      <c r="H113" s="46"/>
      <c r="I113" s="46"/>
      <c r="J113" s="46"/>
      <c r="K113" s="46"/>
    </row>
    <row r="114" spans="1:11" s="1" customFormat="1" ht="15.75" x14ac:dyDescent="0.3">
      <c r="A114" s="62" t="s">
        <v>46</v>
      </c>
      <c r="B114" s="62"/>
      <c r="C114" s="62"/>
      <c r="D114" s="62"/>
      <c r="E114" s="62"/>
      <c r="F114" s="62"/>
      <c r="G114" s="62"/>
      <c r="H114" s="62"/>
      <c r="I114" s="62"/>
      <c r="J114" s="62"/>
      <c r="K114" s="62"/>
    </row>
    <row r="115" spans="1:11" s="1" customFormat="1" ht="15.75" x14ac:dyDescent="0.3">
      <c r="A115" s="63" t="s">
        <v>38</v>
      </c>
      <c r="B115" s="63"/>
      <c r="C115" s="63"/>
      <c r="D115" s="63"/>
      <c r="E115" s="63"/>
      <c r="F115" s="63"/>
      <c r="G115" s="63"/>
      <c r="H115" s="63"/>
      <c r="I115" s="44"/>
      <c r="J115" s="44"/>
      <c r="K115" s="44"/>
    </row>
    <row r="116" spans="1:11" s="1" customFormat="1" x14ac:dyDescent="0.25"/>
    <row r="117" spans="1:11" s="1" customFormat="1" x14ac:dyDescent="0.25"/>
    <row r="118" spans="1:11" s="1" customFormat="1" x14ac:dyDescent="0.25"/>
    <row r="119" spans="1:11" s="1" customFormat="1" x14ac:dyDescent="0.25"/>
    <row r="120" spans="1:11" s="1" customFormat="1" x14ac:dyDescent="0.25"/>
    <row r="121" spans="1:11" s="1" customFormat="1" x14ac:dyDescent="0.25"/>
  </sheetData>
  <customSheetViews>
    <customSheetView guid="{C6B64476-6D89-491E-BE86-C0F616374400}">
      <selection activeCell="B7" sqref="B7:K7"/>
      <pageMargins left="1.1811023622047245" right="0" top="0" bottom="0" header="0" footer="0"/>
      <printOptions horizontalCentered="1" verticalCentered="1"/>
      <pageSetup paperSize="5" scale="85" orientation="landscape" r:id="rId1"/>
    </customSheetView>
    <customSheetView guid="{FDD3A569-AE8D-45FA-9859-E14E33B13118}" topLeftCell="A109">
      <selection activeCell="A144" sqref="A144:D144"/>
      <pageMargins left="0.7" right="0.7" top="0.75" bottom="0.75" header="0.3" footer="0.3"/>
      <pageSetup orientation="portrait" r:id="rId2"/>
    </customSheetView>
    <customSheetView guid="{53C7C10F-22E6-4166-A83B-DEF9C96D4D67}">
      <selection activeCell="C6" sqref="C6"/>
      <pageMargins left="0.7" right="0.7" top="0.75" bottom="0.75" header="0.3" footer="0.3"/>
      <pageSetup orientation="portrait" r:id="rId3"/>
    </customSheetView>
    <customSheetView guid="{D594767A-41B6-4B4D-8151-8B0C0090EE1A}" showPageBreaks="1" topLeftCell="A6">
      <selection activeCell="A23" sqref="A23:K28"/>
      <pageMargins left="1.1811023622047245" right="0" top="0" bottom="0" header="0" footer="0"/>
      <printOptions horizontalCentered="1" verticalCentered="1"/>
      <pageSetup paperSize="5" scale="85" orientation="landscape" r:id="rId4"/>
    </customSheetView>
    <customSheetView guid="{7B976786-1131-467B-B57F-757BBCC2260C}" topLeftCell="A10">
      <selection activeCell="B7" sqref="B7:K7"/>
      <pageMargins left="1.1811023622047245" right="0" top="0" bottom="0" header="0" footer="0"/>
      <printOptions horizontalCentered="1" verticalCentered="1"/>
      <pageSetup paperSize="5" scale="85" orientation="landscape" r:id="rId5"/>
    </customSheetView>
  </customSheetViews>
  <mergeCells count="34">
    <mergeCell ref="B2:I2"/>
    <mergeCell ref="B3:I3"/>
    <mergeCell ref="A31:D31"/>
    <mergeCell ref="A25:A28"/>
    <mergeCell ref="B25:K25"/>
    <mergeCell ref="B26:K26"/>
    <mergeCell ref="B27:B28"/>
    <mergeCell ref="E27:H27"/>
    <mergeCell ref="I27:K27"/>
    <mergeCell ref="D27:D28"/>
    <mergeCell ref="I9:K9"/>
    <mergeCell ref="D9:D10"/>
    <mergeCell ref="A15:D15"/>
    <mergeCell ref="A7:A10"/>
    <mergeCell ref="B7:K7"/>
    <mergeCell ref="B8:K8"/>
    <mergeCell ref="B9:B10"/>
    <mergeCell ref="E9:H9"/>
    <mergeCell ref="A108:D108"/>
    <mergeCell ref="A58:A61"/>
    <mergeCell ref="B58:K58"/>
    <mergeCell ref="B59:K59"/>
    <mergeCell ref="B60:B61"/>
    <mergeCell ref="E60:H60"/>
    <mergeCell ref="I60:K60"/>
    <mergeCell ref="D60:D61"/>
    <mergeCell ref="A48:D48"/>
    <mergeCell ref="A42:A45"/>
    <mergeCell ref="B42:K42"/>
    <mergeCell ref="B43:K43"/>
    <mergeCell ref="B44:B45"/>
    <mergeCell ref="D44:D45"/>
    <mergeCell ref="E44:H44"/>
    <mergeCell ref="I44:K44"/>
  </mergeCells>
  <printOptions horizontalCentered="1" verticalCentered="1"/>
  <pageMargins left="1.1811023622047245" right="0" top="0" bottom="0" header="0" footer="0"/>
  <pageSetup paperSize="5" scale="85" orientation="landscape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43"/>
  <sheetViews>
    <sheetView tabSelected="1" topLeftCell="A3" workbookViewId="0">
      <selection activeCell="H11" sqref="H11"/>
    </sheetView>
  </sheetViews>
  <sheetFormatPr baseColWidth="10" defaultRowHeight="15" x14ac:dyDescent="0.25"/>
  <cols>
    <col min="1" max="1" width="13" customWidth="1"/>
    <col min="2" max="3" width="32.42578125" customWidth="1"/>
    <col min="4" max="5" width="12.140625" customWidth="1"/>
    <col min="7" max="7" width="12.7109375" customWidth="1"/>
  </cols>
  <sheetData>
    <row r="1" spans="1:10" s="1" customFormat="1" ht="15.75" x14ac:dyDescent="0.3">
      <c r="A1" s="2" t="s">
        <v>2</v>
      </c>
      <c r="B1" s="34" t="s">
        <v>168</v>
      </c>
      <c r="C1" s="25"/>
      <c r="D1" s="25"/>
      <c r="E1" s="25"/>
      <c r="F1" s="25"/>
    </row>
    <row r="2" spans="1:10" s="1" customFormat="1" ht="15.75" x14ac:dyDescent="0.3">
      <c r="A2" s="2" t="s">
        <v>1</v>
      </c>
      <c r="B2" s="28" t="s">
        <v>3</v>
      </c>
      <c r="C2" s="28"/>
      <c r="D2" s="28"/>
      <c r="E2" s="28"/>
      <c r="F2" s="28"/>
    </row>
    <row r="3" spans="1:10" s="1" customFormat="1" ht="15.75" x14ac:dyDescent="0.3">
      <c r="A3" s="2" t="s">
        <v>0</v>
      </c>
      <c r="B3" s="28">
        <v>2019</v>
      </c>
      <c r="C3" s="28"/>
      <c r="D3" s="28"/>
      <c r="E3" s="28"/>
      <c r="F3" s="28"/>
    </row>
    <row r="4" spans="1:10" s="1" customFormat="1" ht="16.5" x14ac:dyDescent="0.3">
      <c r="A4" s="4"/>
      <c r="B4" s="4"/>
      <c r="C4" s="4"/>
      <c r="D4" s="4"/>
      <c r="E4" s="4"/>
      <c r="F4" s="4"/>
      <c r="G4" s="4"/>
    </row>
    <row r="5" spans="1:10" s="1" customFormat="1" ht="16.5" x14ac:dyDescent="0.3">
      <c r="A5" s="76" t="s">
        <v>20</v>
      </c>
      <c r="B5" s="77"/>
      <c r="C5" s="77"/>
      <c r="D5" s="77"/>
      <c r="E5" s="78"/>
      <c r="F5" s="4"/>
      <c r="G5" s="4"/>
    </row>
    <row r="6" spans="1:10" s="1" customFormat="1" ht="16.5" x14ac:dyDescent="0.3">
      <c r="A6" s="76" t="s">
        <v>41</v>
      </c>
      <c r="B6" s="77"/>
      <c r="C6" s="77"/>
      <c r="D6" s="77"/>
      <c r="E6" s="78"/>
      <c r="F6" s="4"/>
      <c r="G6" s="4"/>
    </row>
    <row r="7" spans="1:10" s="1" customFormat="1" ht="28.5" customHeight="1" x14ac:dyDescent="0.3">
      <c r="A7" s="41" t="s">
        <v>4</v>
      </c>
      <c r="B7" s="73" t="s">
        <v>48</v>
      </c>
      <c r="C7" s="73" t="s">
        <v>51</v>
      </c>
      <c r="D7" s="9" t="s">
        <v>42</v>
      </c>
      <c r="E7" s="9" t="s">
        <v>22</v>
      </c>
      <c r="F7" s="4"/>
      <c r="G7" s="4"/>
      <c r="J7" s="35"/>
    </row>
    <row r="8" spans="1:10" s="1" customFormat="1" ht="16.5" x14ac:dyDescent="0.3">
      <c r="A8" s="15">
        <v>1</v>
      </c>
      <c r="B8" s="6" t="s">
        <v>56</v>
      </c>
      <c r="C8" s="6"/>
      <c r="D8" s="15">
        <v>17</v>
      </c>
      <c r="E8" s="16">
        <f>D8/$D$33</f>
        <v>7.124895222129086E-3</v>
      </c>
      <c r="F8" s="4"/>
      <c r="G8" s="13"/>
    </row>
    <row r="9" spans="1:10" s="1" customFormat="1" ht="16.5" x14ac:dyDescent="0.3">
      <c r="A9" s="15">
        <v>2</v>
      </c>
      <c r="B9" s="6" t="s">
        <v>157</v>
      </c>
      <c r="C9" s="6"/>
      <c r="D9" s="15">
        <v>48</v>
      </c>
      <c r="E9" s="16">
        <f t="shared" ref="E9:E33" si="0">D9/$D$33</f>
        <v>2.0117351215423303E-2</v>
      </c>
      <c r="F9" s="4"/>
      <c r="G9" s="13"/>
    </row>
    <row r="10" spans="1:10" s="1" customFormat="1" ht="16.5" x14ac:dyDescent="0.3">
      <c r="A10" s="15">
        <v>3</v>
      </c>
      <c r="B10" s="6" t="s">
        <v>57</v>
      </c>
      <c r="C10" s="6"/>
      <c r="D10" s="15">
        <v>262</v>
      </c>
      <c r="E10" s="16">
        <f t="shared" si="0"/>
        <v>0.10980720871751885</v>
      </c>
      <c r="F10" s="4"/>
      <c r="G10" s="13"/>
    </row>
    <row r="11" spans="1:10" s="1" customFormat="1" ht="16.5" x14ac:dyDescent="0.3">
      <c r="A11" s="15">
        <v>4</v>
      </c>
      <c r="B11" s="6" t="s">
        <v>133</v>
      </c>
      <c r="C11" s="6"/>
      <c r="D11" s="15">
        <v>3</v>
      </c>
      <c r="E11" s="16">
        <f t="shared" si="0"/>
        <v>1.2573344509639564E-3</v>
      </c>
      <c r="F11" s="4"/>
      <c r="G11" s="13"/>
    </row>
    <row r="12" spans="1:10" s="1" customFormat="1" ht="16.5" x14ac:dyDescent="0.3">
      <c r="A12" s="15">
        <v>5</v>
      </c>
      <c r="B12" s="6" t="s">
        <v>63</v>
      </c>
      <c r="C12" s="6"/>
      <c r="D12" s="15">
        <v>10</v>
      </c>
      <c r="E12" s="16">
        <f t="shared" si="0"/>
        <v>4.1911148365465214E-3</v>
      </c>
      <c r="F12" s="4"/>
      <c r="G12" s="13"/>
    </row>
    <row r="13" spans="1:10" s="1" customFormat="1" ht="16.5" x14ac:dyDescent="0.3">
      <c r="A13" s="15">
        <v>6</v>
      </c>
      <c r="B13" s="6" t="s">
        <v>158</v>
      </c>
      <c r="C13" s="6"/>
      <c r="D13" s="15">
        <v>2</v>
      </c>
      <c r="E13" s="16">
        <f t="shared" si="0"/>
        <v>8.3822296730930428E-4</v>
      </c>
      <c r="F13" s="4"/>
      <c r="G13" s="13"/>
    </row>
    <row r="14" spans="1:10" s="1" customFormat="1" ht="16.5" x14ac:dyDescent="0.3">
      <c r="A14" s="15">
        <v>7</v>
      </c>
      <c r="B14" s="6" t="s">
        <v>3</v>
      </c>
      <c r="C14" s="6"/>
      <c r="D14" s="15">
        <v>42</v>
      </c>
      <c r="E14" s="16">
        <f t="shared" si="0"/>
        <v>1.7602682313495391E-2</v>
      </c>
      <c r="F14" s="4"/>
      <c r="G14" s="13"/>
    </row>
    <row r="15" spans="1:10" s="1" customFormat="1" ht="16.5" x14ac:dyDescent="0.3">
      <c r="A15" s="15">
        <v>8</v>
      </c>
      <c r="B15" s="6" t="s">
        <v>92</v>
      </c>
      <c r="C15" s="6"/>
      <c r="D15" s="15">
        <v>40</v>
      </c>
      <c r="E15" s="16">
        <f t="shared" si="0"/>
        <v>1.6764459346186086E-2</v>
      </c>
      <c r="F15" s="4"/>
      <c r="G15" s="13"/>
    </row>
    <row r="16" spans="1:10" s="1" customFormat="1" ht="16.5" x14ac:dyDescent="0.3">
      <c r="A16" s="15">
        <v>9</v>
      </c>
      <c r="B16" s="6" t="s">
        <v>159</v>
      </c>
      <c r="C16" s="6"/>
      <c r="D16" s="15">
        <v>4</v>
      </c>
      <c r="E16" s="16">
        <f t="shared" si="0"/>
        <v>1.6764459346186086E-3</v>
      </c>
      <c r="F16" s="4"/>
      <c r="G16" s="13"/>
    </row>
    <row r="17" spans="1:7" s="1" customFormat="1" ht="16.5" x14ac:dyDescent="0.3">
      <c r="A17" s="15">
        <v>10</v>
      </c>
      <c r="B17" s="6" t="s">
        <v>65</v>
      </c>
      <c r="C17" s="6"/>
      <c r="D17" s="15">
        <v>1038</v>
      </c>
      <c r="E17" s="16">
        <f t="shared" si="0"/>
        <v>0.43503772003352892</v>
      </c>
      <c r="F17" s="4"/>
      <c r="G17" s="13"/>
    </row>
    <row r="18" spans="1:7" s="1" customFormat="1" ht="16.5" x14ac:dyDescent="0.3">
      <c r="A18" s="15">
        <v>11</v>
      </c>
      <c r="B18" s="6" t="s">
        <v>116</v>
      </c>
      <c r="C18" s="6"/>
      <c r="D18" s="15">
        <v>185</v>
      </c>
      <c r="E18" s="16">
        <f t="shared" si="0"/>
        <v>7.7535624476110648E-2</v>
      </c>
      <c r="F18" s="4"/>
      <c r="G18" s="13"/>
    </row>
    <row r="19" spans="1:7" s="1" customFormat="1" ht="16.5" x14ac:dyDescent="0.3">
      <c r="A19" s="15">
        <v>12</v>
      </c>
      <c r="B19" s="6" t="s">
        <v>166</v>
      </c>
      <c r="C19" s="6"/>
      <c r="D19" s="15">
        <v>9</v>
      </c>
      <c r="E19" s="16">
        <f t="shared" si="0"/>
        <v>3.7720033528918693E-3</v>
      </c>
      <c r="F19" s="4"/>
      <c r="G19" s="13"/>
    </row>
    <row r="20" spans="1:7" s="1" customFormat="1" ht="16.5" x14ac:dyDescent="0.3">
      <c r="A20" s="15">
        <v>13</v>
      </c>
      <c r="B20" s="6" t="s">
        <v>145</v>
      </c>
      <c r="C20" s="6"/>
      <c r="D20" s="15">
        <v>12</v>
      </c>
      <c r="E20" s="16">
        <f t="shared" si="0"/>
        <v>5.0293378038558257E-3</v>
      </c>
      <c r="F20" s="4"/>
      <c r="G20" s="13"/>
    </row>
    <row r="21" spans="1:7" s="1" customFormat="1" ht="16.5" x14ac:dyDescent="0.3">
      <c r="A21" s="15">
        <v>14</v>
      </c>
      <c r="B21" s="6" t="s">
        <v>123</v>
      </c>
      <c r="C21" s="6"/>
      <c r="D21" s="15">
        <v>7</v>
      </c>
      <c r="E21" s="16">
        <f t="shared" si="0"/>
        <v>2.933780385582565E-3</v>
      </c>
      <c r="F21" s="4"/>
      <c r="G21" s="13"/>
    </row>
    <row r="22" spans="1:7" s="1" customFormat="1" ht="16.5" x14ac:dyDescent="0.3">
      <c r="A22" s="15">
        <v>15</v>
      </c>
      <c r="B22" s="6" t="s">
        <v>160</v>
      </c>
      <c r="C22" s="6"/>
      <c r="D22" s="15">
        <v>2</v>
      </c>
      <c r="E22" s="16">
        <f t="shared" si="0"/>
        <v>8.3822296730930428E-4</v>
      </c>
      <c r="F22" s="4"/>
      <c r="G22" s="13"/>
    </row>
    <row r="23" spans="1:7" s="1" customFormat="1" ht="16.5" x14ac:dyDescent="0.3">
      <c r="A23" s="15">
        <v>16</v>
      </c>
      <c r="B23" s="6" t="s">
        <v>83</v>
      </c>
      <c r="C23" s="6"/>
      <c r="D23" s="15">
        <v>293</v>
      </c>
      <c r="E23" s="16">
        <f t="shared" si="0"/>
        <v>0.12279966471081308</v>
      </c>
      <c r="F23" s="4"/>
      <c r="G23" s="13"/>
    </row>
    <row r="24" spans="1:7" s="1" customFormat="1" ht="16.5" x14ac:dyDescent="0.3">
      <c r="A24" s="15">
        <v>17</v>
      </c>
      <c r="B24" s="6" t="s">
        <v>161</v>
      </c>
      <c r="C24" s="6"/>
      <c r="D24" s="15">
        <v>2</v>
      </c>
      <c r="E24" s="16">
        <f t="shared" si="0"/>
        <v>8.3822296730930428E-4</v>
      </c>
      <c r="F24" s="4"/>
      <c r="G24" s="13"/>
    </row>
    <row r="25" spans="1:7" s="1" customFormat="1" ht="16.5" x14ac:dyDescent="0.3">
      <c r="A25" s="15">
        <v>18</v>
      </c>
      <c r="B25" s="6" t="s">
        <v>162</v>
      </c>
      <c r="C25" s="6"/>
      <c r="D25" s="15">
        <v>1</v>
      </c>
      <c r="E25" s="16">
        <f t="shared" si="0"/>
        <v>4.1911148365465214E-4</v>
      </c>
      <c r="F25" s="4"/>
      <c r="G25" s="13"/>
    </row>
    <row r="26" spans="1:7" s="1" customFormat="1" ht="16.5" x14ac:dyDescent="0.3">
      <c r="A26" s="15">
        <v>19</v>
      </c>
      <c r="B26" s="6" t="s">
        <v>163</v>
      </c>
      <c r="C26" s="6"/>
      <c r="D26" s="15">
        <v>2</v>
      </c>
      <c r="E26" s="16">
        <f t="shared" si="0"/>
        <v>8.3822296730930428E-4</v>
      </c>
      <c r="F26" s="4"/>
      <c r="G26" s="13"/>
    </row>
    <row r="27" spans="1:7" s="1" customFormat="1" ht="16.5" x14ac:dyDescent="0.3">
      <c r="A27" s="15">
        <v>20</v>
      </c>
      <c r="B27" s="6" t="s">
        <v>164</v>
      </c>
      <c r="C27" s="6"/>
      <c r="D27" s="15">
        <v>101</v>
      </c>
      <c r="E27" s="16">
        <f t="shared" si="0"/>
        <v>4.2330259849119867E-2</v>
      </c>
      <c r="F27" s="4"/>
      <c r="G27" s="13"/>
    </row>
    <row r="28" spans="1:7" s="1" customFormat="1" ht="16.5" x14ac:dyDescent="0.3">
      <c r="A28" s="15">
        <v>21</v>
      </c>
      <c r="B28" s="6" t="s">
        <v>92</v>
      </c>
      <c r="C28" s="6"/>
      <c r="D28" s="15">
        <v>128</v>
      </c>
      <c r="E28" s="16">
        <f t="shared" si="0"/>
        <v>5.3646269907795474E-2</v>
      </c>
      <c r="F28" s="4"/>
      <c r="G28" s="13"/>
    </row>
    <row r="29" spans="1:7" s="1" customFormat="1" ht="16.5" x14ac:dyDescent="0.3">
      <c r="A29" s="15">
        <v>22</v>
      </c>
      <c r="B29" s="6" t="s">
        <v>165</v>
      </c>
      <c r="C29" s="6"/>
      <c r="D29" s="15">
        <v>123</v>
      </c>
      <c r="E29" s="16">
        <f t="shared" si="0"/>
        <v>5.1550712489522213E-2</v>
      </c>
      <c r="F29" s="4"/>
      <c r="G29" s="13"/>
    </row>
    <row r="30" spans="1:7" s="1" customFormat="1" ht="16.5" x14ac:dyDescent="0.3">
      <c r="A30" s="15">
        <v>23</v>
      </c>
      <c r="B30" s="6" t="s">
        <v>167</v>
      </c>
      <c r="C30" s="6"/>
      <c r="D30" s="15">
        <v>7</v>
      </c>
      <c r="E30" s="16">
        <f t="shared" si="0"/>
        <v>2.933780385582565E-3</v>
      </c>
      <c r="F30" s="4"/>
      <c r="G30" s="13"/>
    </row>
    <row r="31" spans="1:7" s="1" customFormat="1" ht="16.5" x14ac:dyDescent="0.3">
      <c r="A31" s="15">
        <v>24</v>
      </c>
      <c r="B31" s="6" t="s">
        <v>153</v>
      </c>
      <c r="C31" s="6"/>
      <c r="D31" s="15">
        <v>9</v>
      </c>
      <c r="E31" s="16">
        <f t="shared" si="0"/>
        <v>3.7720033528918693E-3</v>
      </c>
      <c r="F31" s="4"/>
      <c r="G31" s="13"/>
    </row>
    <row r="32" spans="1:7" s="1" customFormat="1" ht="16.5" x14ac:dyDescent="0.3">
      <c r="A32" s="15">
        <v>25</v>
      </c>
      <c r="B32" s="6" t="s">
        <v>102</v>
      </c>
      <c r="C32" s="6"/>
      <c r="D32" s="15">
        <v>39</v>
      </c>
      <c r="E32" s="16">
        <f t="shared" si="0"/>
        <v>1.6345347862531435E-2</v>
      </c>
      <c r="F32" s="4"/>
      <c r="G32" s="13"/>
    </row>
    <row r="33" spans="1:23" s="1" customFormat="1" ht="16.5" x14ac:dyDescent="0.3">
      <c r="A33" s="79" t="s">
        <v>30</v>
      </c>
      <c r="B33" s="81"/>
      <c r="C33" s="80"/>
      <c r="D33" s="14">
        <f>SUM(D8:D32)</f>
        <v>2386</v>
      </c>
      <c r="E33" s="16">
        <f t="shared" si="0"/>
        <v>1</v>
      </c>
      <c r="F33" s="4"/>
      <c r="G33" s="4"/>
    </row>
    <row r="34" spans="1:23" s="1" customFormat="1" ht="16.5" x14ac:dyDescent="0.3">
      <c r="A34" s="4"/>
      <c r="B34" s="4"/>
      <c r="C34" s="4"/>
      <c r="D34" s="4"/>
      <c r="E34" s="26"/>
      <c r="F34" s="4"/>
      <c r="G34" s="4"/>
    </row>
    <row r="35" spans="1:23" s="1" customFormat="1" ht="15.75" x14ac:dyDescent="0.3">
      <c r="A35" s="46" t="s">
        <v>36</v>
      </c>
      <c r="B35" s="44"/>
      <c r="C35" s="44"/>
      <c r="D35" s="44"/>
      <c r="E35" s="44"/>
      <c r="F35" s="44"/>
      <c r="G35" s="44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71"/>
      <c r="W35" s="71"/>
    </row>
    <row r="36" spans="1:23" s="1" customFormat="1" ht="15.75" x14ac:dyDescent="0.3">
      <c r="A36" s="44" t="s">
        <v>49</v>
      </c>
      <c r="B36" s="44"/>
      <c r="C36" s="44"/>
      <c r="D36" s="44"/>
      <c r="E36" s="44"/>
      <c r="F36" s="44"/>
      <c r="G36" s="44"/>
      <c r="H36" s="72"/>
      <c r="I36" s="72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71"/>
      <c r="W36" s="71"/>
    </row>
    <row r="37" spans="1:23" s="1" customFormat="1" ht="15.75" x14ac:dyDescent="0.3">
      <c r="A37" s="44" t="s">
        <v>29</v>
      </c>
      <c r="B37" s="44"/>
      <c r="C37" s="44"/>
      <c r="D37" s="44"/>
      <c r="E37" s="44"/>
      <c r="F37" s="44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71"/>
      <c r="W37" s="71"/>
    </row>
    <row r="38" spans="1:23" s="1" customFormat="1" ht="15.75" x14ac:dyDescent="0.3">
      <c r="A38" s="44" t="s">
        <v>17</v>
      </c>
      <c r="B38" s="44"/>
      <c r="C38" s="44"/>
      <c r="D38" s="44"/>
      <c r="E38" s="44"/>
      <c r="F38" s="44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71"/>
      <c r="W38" s="71"/>
    </row>
    <row r="39" spans="1:23" s="1" customFormat="1" ht="15.75" x14ac:dyDescent="0.3">
      <c r="A39" s="46" t="s">
        <v>50</v>
      </c>
      <c r="B39" s="46"/>
      <c r="C39" s="46"/>
      <c r="D39" s="46"/>
      <c r="E39" s="46"/>
      <c r="F39" s="46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71"/>
      <c r="W39" s="71"/>
    </row>
    <row r="40" spans="1:23" s="1" customFormat="1" x14ac:dyDescent="0.25"/>
    <row r="41" spans="1:23" x14ac:dyDescent="0.25">
      <c r="A41" s="1"/>
      <c r="B41" s="1"/>
      <c r="C41" s="1"/>
      <c r="D41" s="1"/>
      <c r="E41" s="1"/>
      <c r="F41" s="1"/>
      <c r="G41" s="1"/>
    </row>
    <row r="42" spans="1:23" x14ac:dyDescent="0.25">
      <c r="A42" s="1"/>
      <c r="B42" s="1"/>
      <c r="C42" s="1"/>
      <c r="D42" s="1"/>
      <c r="E42" s="1"/>
      <c r="F42" s="1"/>
      <c r="G42" s="1"/>
    </row>
    <row r="43" spans="1:23" x14ac:dyDescent="0.25">
      <c r="A43" s="1"/>
      <c r="B43" s="1"/>
      <c r="C43" s="1"/>
      <c r="D43" s="1"/>
      <c r="E43" s="1"/>
      <c r="F43" s="1"/>
      <c r="G43" s="1"/>
    </row>
  </sheetData>
  <customSheetViews>
    <customSheetView guid="{C6B64476-6D89-491E-BE86-C0F616374400}" topLeftCell="A3">
      <selection activeCell="H11" sqref="H11"/>
      <pageMargins left="0.78740157480314965" right="0" top="0" bottom="0" header="0" footer="0"/>
      <printOptions horizontalCentered="1" verticalCentered="1"/>
      <pageSetup scale="80" orientation="landscape" r:id="rId1"/>
    </customSheetView>
    <customSheetView guid="{FDD3A569-AE8D-45FA-9859-E14E33B13118}">
      <selection activeCell="D16" sqref="D16"/>
      <pageMargins left="0.7" right="0.7" top="0.75" bottom="0.75" header="0.3" footer="0.3"/>
    </customSheetView>
    <customSheetView guid="{53C7C10F-22E6-4166-A83B-DEF9C96D4D67}">
      <selection activeCell="G18" sqref="G18"/>
      <pageMargins left="0.7" right="0.7" top="0.75" bottom="0.75" header="0.3" footer="0.3"/>
    </customSheetView>
    <customSheetView guid="{D594767A-41B6-4B4D-8151-8B0C0090EE1A}" showPageBreaks="1">
      <selection activeCell="C7" sqref="C7"/>
      <pageMargins left="0.78740157480314965" right="0" top="0" bottom="0" header="0" footer="0"/>
      <printOptions horizontalCentered="1" verticalCentered="1"/>
      <pageSetup scale="80" orientation="landscape" r:id="rId2"/>
    </customSheetView>
    <customSheetView guid="{7B976786-1131-467B-B57F-757BBCC2260C}">
      <selection activeCell="G6" sqref="G6"/>
      <pageMargins left="0.78740157480314965" right="0" top="0" bottom="0" header="0" footer="0"/>
      <printOptions horizontalCentered="1" verticalCentered="1"/>
      <pageSetup scale="80" orientation="landscape" r:id="rId3"/>
    </customSheetView>
  </customSheetViews>
  <mergeCells count="3">
    <mergeCell ref="A33:C33"/>
    <mergeCell ref="A5:E5"/>
    <mergeCell ref="A6:E6"/>
  </mergeCells>
  <printOptions horizontalCentered="1" verticalCentered="1"/>
  <pageMargins left="0.78740157480314965" right="0" top="0" bottom="0" header="0" footer="0"/>
  <pageSetup scale="80" orientation="landscape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"/>
  <sheetViews>
    <sheetView workbookViewId="0">
      <selection activeCell="D28" sqref="D28"/>
    </sheetView>
  </sheetViews>
  <sheetFormatPr baseColWidth="10" defaultRowHeight="15" x14ac:dyDescent="0.25"/>
  <cols>
    <col min="1" max="1" width="13.42578125" customWidth="1"/>
    <col min="2" max="2" width="52.28515625" customWidth="1"/>
    <col min="3" max="3" width="32.7109375" customWidth="1"/>
    <col min="4" max="4" width="32.5703125" customWidth="1"/>
    <col min="5" max="5" width="10.7109375" customWidth="1"/>
    <col min="6" max="7" width="9.28515625" customWidth="1"/>
    <col min="8" max="8" width="10.7109375" customWidth="1"/>
    <col min="9" max="9" width="10" customWidth="1"/>
    <col min="10" max="10" width="10.42578125" customWidth="1"/>
    <col min="11" max="11" width="13.85546875" customWidth="1"/>
  </cols>
  <sheetData>
    <row r="1" spans="1:11" s="1" customFormat="1" x14ac:dyDescent="0.25">
      <c r="A1" s="36"/>
      <c r="B1" s="8"/>
      <c r="C1" s="8"/>
      <c r="D1" s="8"/>
      <c r="E1" s="8"/>
      <c r="F1" s="8"/>
      <c r="G1" s="11"/>
      <c r="H1" s="11"/>
      <c r="I1" s="20"/>
      <c r="J1" s="20"/>
      <c r="K1" s="20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</sheetData>
  <customSheetViews>
    <customSheetView guid="{C6B64476-6D89-491E-BE86-C0F616374400}">
      <selection activeCell="D28" sqref="D28"/>
      <pageMargins left="0.7" right="0.7" top="0.75" bottom="0.75" header="0.3" footer="0.3"/>
      <pageSetup orientation="portrait" r:id="rId1"/>
    </customSheetView>
    <customSheetView guid="{FDD3A569-AE8D-45FA-9859-E14E33B13118}">
      <selection activeCell="B133" sqref="B133:K133"/>
      <pageMargins left="0.7" right="0.7" top="0.75" bottom="0.75" header="0.3" footer="0.3"/>
      <pageSetup orientation="portrait" r:id="rId2"/>
    </customSheetView>
    <customSheetView guid="{53C7C10F-22E6-4166-A83B-DEF9C96D4D67}">
      <selection activeCell="C5" sqref="C5"/>
      <pageMargins left="0.7" right="0.7" top="0.75" bottom="0.75" header="0.3" footer="0.3"/>
      <pageSetup orientation="portrait" r:id="rId3"/>
    </customSheetView>
    <customSheetView guid="{D594767A-41B6-4B4D-8151-8B0C0090EE1A}" topLeftCell="A120">
      <selection activeCell="D138" sqref="D138"/>
      <pageMargins left="0.7" right="0.7" top="0.75" bottom="0.75" header="0.3" footer="0.3"/>
      <pageSetup orientation="portrait" r:id="rId4"/>
    </customSheetView>
    <customSheetView guid="{7B976786-1131-467B-B57F-757BBCC2260C}">
      <selection activeCell="D28" sqref="D28"/>
      <pageMargins left="0.7" right="0.7" top="0.75" bottom="0.75" header="0.3" footer="0.3"/>
      <pageSetup orientation="portrait" r:id="rId5"/>
    </customSheetView>
  </customSheetViews>
  <pageMargins left="0.7" right="0.7" top="0.75" bottom="0.75" header="0.3" footer="0.3"/>
  <pageSetup orientation="portrait"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C34" sqref="C33:C34"/>
    </sheetView>
  </sheetViews>
  <sheetFormatPr baseColWidth="10" defaultRowHeight="15" x14ac:dyDescent="0.25"/>
  <cols>
    <col min="1" max="1" width="13" customWidth="1"/>
    <col min="2" max="2" width="32.42578125" customWidth="1"/>
    <col min="3" max="3" width="32.28515625" customWidth="1"/>
    <col min="4" max="5" width="12.140625" customWidth="1"/>
    <col min="6" max="6" width="54.140625" customWidth="1"/>
    <col min="7" max="7" width="36.28515625" customWidth="1"/>
  </cols>
  <sheetData>
    <row r="1" s="1" customFormat="1" x14ac:dyDescent="0.25"/>
    <row r="2" s="1" customFormat="1" x14ac:dyDescent="0.25"/>
  </sheetData>
  <customSheetViews>
    <customSheetView guid="{C6B64476-6D89-491E-BE86-C0F616374400}">
      <selection activeCell="C34" sqref="C33:C34"/>
      <pageMargins left="0.7" right="0.7" top="0.75" bottom="0.75" header="0.3" footer="0.3"/>
      <pageSetup orientation="portrait" horizontalDpi="360" verticalDpi="360" r:id="rId1"/>
    </customSheetView>
    <customSheetView guid="{FDD3A569-AE8D-45FA-9859-E14E33B13118}" topLeftCell="A19">
      <selection activeCell="B3" sqref="B3:G3"/>
      <pageMargins left="0.7" right="0.7" top="0.75" bottom="0.75" header="0.3" footer="0.3"/>
      <pageSetup orientation="portrait" horizontalDpi="360" verticalDpi="360" r:id="rId2"/>
    </customSheetView>
    <customSheetView guid="{53C7C10F-22E6-4166-A83B-DEF9C96D4D67}" topLeftCell="A4">
      <selection activeCell="F15" sqref="F15"/>
      <pageMargins left="0.7" right="0.7" top="0.75" bottom="0.75" header="0.3" footer="0.3"/>
      <pageSetup orientation="portrait" horizontalDpi="360" verticalDpi="360" r:id="rId3"/>
    </customSheetView>
    <customSheetView guid="{D594767A-41B6-4B4D-8151-8B0C0090EE1A}">
      <selection activeCell="B3" sqref="B3:F3"/>
      <pageMargins left="0.7" right="0.7" top="0.75" bottom="0.75" header="0.3" footer="0.3"/>
      <pageSetup orientation="portrait" horizontalDpi="360" verticalDpi="360" r:id="rId4"/>
    </customSheetView>
    <customSheetView guid="{7B976786-1131-467B-B57F-757BBCC2260C}">
      <selection activeCell="C34" sqref="C33:C34"/>
      <pageMargins left="0.7" right="0.7" top="0.75" bottom="0.75" header="0.3" footer="0.3"/>
      <pageSetup orientation="portrait" horizontalDpi="360" verticalDpi="360" r:id="rId5"/>
    </customSheetView>
  </customSheetViews>
  <pageMargins left="0.7" right="0.7" top="0.75" bottom="0.75" header="0.3" footer="0.3"/>
  <pageSetup orientation="portrait" horizontalDpi="360" verticalDpi="36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Consultas</vt:lpstr>
      <vt:lpstr>Inconformidades Externas</vt:lpstr>
      <vt:lpstr>Origen Inconformidades Externas</vt:lpstr>
      <vt:lpstr>Inconformidades Internas</vt:lpstr>
      <vt:lpstr>Origen Inconformidades Internas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Ministerio de Planificación Nacional y Política E.</dc:creator>
  <cp:lastModifiedBy>HP</cp:lastModifiedBy>
  <cp:lastPrinted>2019-02-01T18:03:30Z</cp:lastPrinted>
  <dcterms:created xsi:type="dcterms:W3CDTF">2015-12-16T18:04:07Z</dcterms:created>
  <dcterms:modified xsi:type="dcterms:W3CDTF">2020-08-21T14:43:44Z</dcterms:modified>
</cp:coreProperties>
</file>